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zhengyihao\Desktop\省厅检查基本表\最新完整版\"/>
    </mc:Choice>
  </mc:AlternateContent>
  <bookViews>
    <workbookView xWindow="480" yWindow="255" windowWidth="14700" windowHeight="8355" firstSheet="1" activeTab="1"/>
  </bookViews>
  <sheets>
    <sheet name="综合报告" sheetId="1" state="hidden" r:id="rId1"/>
    <sheet name="评估报告" sheetId="2" r:id="rId2"/>
    <sheet name="安全加固报告" sheetId="5" state="hidden" r:id="rId3"/>
  </sheets>
  <calcPr calcId="152511"/>
</workbook>
</file>

<file path=xl/calcChain.xml><?xml version="1.0" encoding="utf-8"?>
<calcChain xmlns="http://schemas.openxmlformats.org/spreadsheetml/2006/main">
  <c r="A4" i="5" l="1"/>
  <c r="B4" i="5"/>
  <c r="C4" i="5"/>
  <c r="E4" i="5"/>
  <c r="C5" i="5"/>
  <c r="E5" i="5"/>
  <c r="C6" i="5"/>
  <c r="E6" i="5"/>
  <c r="C7" i="5"/>
  <c r="E7" i="5"/>
  <c r="C8" i="5"/>
  <c r="E8" i="5"/>
  <c r="C9" i="5"/>
  <c r="E9" i="5"/>
  <c r="C10" i="5"/>
  <c r="E10" i="5"/>
  <c r="C11" i="5"/>
  <c r="E11" i="5"/>
  <c r="C12" i="5"/>
  <c r="E12" i="5"/>
  <c r="C13" i="5"/>
  <c r="E13" i="5"/>
  <c r="C14" i="5"/>
  <c r="E14" i="5"/>
  <c r="C15" i="5"/>
  <c r="E15" i="5"/>
  <c r="D14" i="1" a="1"/>
  <c r="D14" i="1"/>
  <c r="D23" i="1"/>
  <c r="E14" i="1" a="1"/>
  <c r="E14" i="1"/>
  <c r="E23" i="1"/>
  <c r="F14" i="1" a="1"/>
  <c r="F14" i="1"/>
  <c r="F23" i="1"/>
  <c r="G14" i="1" a="1"/>
  <c r="G14" i="1"/>
  <c r="G23" i="1"/>
  <c r="D15" i="1" a="1"/>
  <c r="D15" i="1"/>
  <c r="E15" i="1" a="1"/>
  <c r="E15" i="1"/>
  <c r="F15" i="1" a="1"/>
  <c r="F15" i="1"/>
  <c r="G15" i="1" a="1"/>
  <c r="G15" i="1"/>
  <c r="D16" i="1" a="1"/>
  <c r="D16" i="1"/>
  <c r="E16" i="1" a="1"/>
  <c r="E16" i="1"/>
  <c r="F16" i="1" a="1"/>
  <c r="F16" i="1"/>
  <c r="G16" i="1" a="1"/>
  <c r="G16" i="1"/>
  <c r="D17" i="1" a="1"/>
  <c r="D17" i="1"/>
  <c r="E17" i="1" a="1"/>
  <c r="E17" i="1"/>
  <c r="F17" i="1" a="1"/>
  <c r="F17" i="1"/>
  <c r="G17" i="1" a="1"/>
  <c r="G17" i="1"/>
  <c r="D18" i="1" a="1"/>
  <c r="D18" i="1"/>
  <c r="E18" i="1" a="1"/>
  <c r="E18" i="1"/>
  <c r="F18" i="1" a="1"/>
  <c r="F18" i="1"/>
  <c r="G18" i="1" a="1"/>
  <c r="G18" i="1"/>
  <c r="D19" i="1" a="1"/>
  <c r="D19" i="1"/>
  <c r="E19" i="1" a="1"/>
  <c r="E19" i="1"/>
  <c r="F19" i="1" a="1"/>
  <c r="F19" i="1"/>
  <c r="G19" i="1" a="1"/>
  <c r="G19" i="1"/>
  <c r="D20" i="1" a="1"/>
  <c r="D20" i="1"/>
  <c r="E20" i="1" a="1"/>
  <c r="E20" i="1"/>
  <c r="F20" i="1" a="1"/>
  <c r="F20" i="1"/>
  <c r="G20" i="1" a="1"/>
  <c r="G20" i="1"/>
  <c r="D21" i="1" a="1"/>
  <c r="D21" i="1"/>
  <c r="E21" i="1" a="1"/>
  <c r="E21" i="1"/>
  <c r="F21" i="1" a="1"/>
  <c r="F21" i="1"/>
  <c r="G21" i="1" a="1"/>
  <c r="G21" i="1"/>
  <c r="D22" i="1" a="1"/>
  <c r="D22" i="1"/>
  <c r="E22" i="1" a="1"/>
  <c r="E22" i="1"/>
  <c r="F22" i="1" a="1"/>
  <c r="F22" i="1"/>
  <c r="G22" i="1" a="1"/>
  <c r="G22" i="1"/>
  <c r="D60" i="1"/>
  <c r="D69" i="1"/>
  <c r="E60" i="1"/>
  <c r="E69" i="1"/>
  <c r="F60" i="1"/>
  <c r="F69" i="1"/>
  <c r="G60" i="1"/>
  <c r="G69" i="1"/>
  <c r="D61" i="1"/>
  <c r="E61" i="1"/>
  <c r="F61" i="1"/>
  <c r="G61" i="1"/>
  <c r="D62" i="1"/>
  <c r="E62" i="1"/>
  <c r="F62" i="1"/>
  <c r="G62" i="1"/>
  <c r="D63" i="1"/>
  <c r="E63" i="1"/>
  <c r="F63" i="1"/>
  <c r="G63" i="1"/>
  <c r="D64" i="1"/>
  <c r="E64" i="1"/>
  <c r="F64" i="1"/>
  <c r="G64" i="1"/>
  <c r="D65" i="1"/>
  <c r="E65" i="1"/>
  <c r="F65" i="1"/>
  <c r="G65" i="1"/>
  <c r="D66" i="1"/>
  <c r="E66" i="1"/>
  <c r="F66" i="1"/>
  <c r="G66" i="1"/>
  <c r="D67" i="1"/>
  <c r="E67" i="1"/>
  <c r="F67" i="1"/>
  <c r="G67" i="1"/>
  <c r="D68" i="1"/>
  <c r="E68" i="1"/>
  <c r="F68" i="1"/>
  <c r="G68" i="1"/>
</calcChain>
</file>

<file path=xl/comments1.xml><?xml version="1.0" encoding="utf-8"?>
<comments xmlns="http://schemas.openxmlformats.org/spreadsheetml/2006/main">
  <authors>
    <author>sun</author>
  </authors>
  <commentList>
    <comment ref="B8" authorId="0" shapeId="0">
      <text>
        <r>
          <rPr>
            <b/>
            <sz val="9"/>
            <color indexed="81"/>
            <rFont val="宋体"/>
            <charset val="134"/>
          </rPr>
          <t>检查server.xml文件中
&lt;Server port="8005" shutdown="SHUTDOWN"&gt;
上面值需修改为其他
如：
&lt;Server port="</t>
        </r>
        <r>
          <rPr>
            <b/>
            <sz val="9"/>
            <color indexed="10"/>
            <rFont val="宋体"/>
            <charset val="134"/>
          </rPr>
          <t>8008</t>
        </r>
        <r>
          <rPr>
            <b/>
            <sz val="9"/>
            <color indexed="81"/>
            <rFont val="宋体"/>
            <charset val="134"/>
          </rPr>
          <t>" shutdown="</t>
        </r>
        <r>
          <rPr>
            <b/>
            <sz val="9"/>
            <color indexed="10"/>
            <rFont val="宋体"/>
            <charset val="134"/>
          </rPr>
          <t>adminstopserver</t>
        </r>
        <r>
          <rPr>
            <b/>
            <sz val="9"/>
            <color indexed="81"/>
            <rFont val="宋体"/>
            <charset val="134"/>
          </rPr>
          <t xml:space="preserve">"&gt;
</t>
        </r>
      </text>
    </comment>
  </commentList>
</comments>
</file>

<file path=xl/sharedStrings.xml><?xml version="1.0" encoding="utf-8"?>
<sst xmlns="http://schemas.openxmlformats.org/spreadsheetml/2006/main" count="153" uniqueCount="117">
  <si>
    <t>等级</t>
  </si>
  <si>
    <t>说明</t>
  </si>
  <si>
    <t>I</t>
  </si>
  <si>
    <t>漏洞能够使攻击者直接获得系统控制权限，或者绕过防火墙。</t>
  </si>
  <si>
    <t>II</t>
  </si>
  <si>
    <t>漏洞会泄露使攻击者获得系统访问权的信息。</t>
  </si>
  <si>
    <t>III</t>
  </si>
  <si>
    <t>系统泄露的信息会使系统遭到攻击。</t>
  </si>
  <si>
    <t>IV</t>
  </si>
  <si>
    <t>漏洞如果被修补，会提高系统的安全性。</t>
  </si>
  <si>
    <t>Service Packs和Hotfixs安装情况</t>
    <phoneticPr fontId="2" type="noConversion"/>
  </si>
  <si>
    <t>审计和帐号策略</t>
    <phoneticPr fontId="2" type="noConversion"/>
  </si>
  <si>
    <t>安全设置</t>
    <phoneticPr fontId="2" type="noConversion"/>
  </si>
  <si>
    <t>注册表安全设置</t>
    <phoneticPr fontId="2" type="noConversion"/>
  </si>
  <si>
    <t>不必要的服务</t>
    <phoneticPr fontId="2" type="noConversion"/>
  </si>
  <si>
    <t>文件系统</t>
    <phoneticPr fontId="2" type="noConversion"/>
  </si>
  <si>
    <t>个人版防火墙和防病毒软件</t>
    <phoneticPr fontId="2" type="noConversion"/>
  </si>
  <si>
    <t>评估结果如下：</t>
    <phoneticPr fontId="2" type="noConversion"/>
  </si>
  <si>
    <t>I级风险</t>
    <phoneticPr fontId="2" type="noConversion"/>
  </si>
  <si>
    <t>类别\弱点</t>
    <phoneticPr fontId="2" type="noConversion"/>
  </si>
  <si>
    <t>类别\发现的弱点</t>
    <phoneticPr fontId="2" type="noConversion"/>
  </si>
  <si>
    <t>II级风险</t>
    <phoneticPr fontId="2" type="noConversion"/>
  </si>
  <si>
    <t>III级风险</t>
    <phoneticPr fontId="2" type="noConversion"/>
  </si>
  <si>
    <t>IV级风险</t>
    <phoneticPr fontId="2" type="noConversion"/>
  </si>
  <si>
    <t>后门查找</t>
    <phoneticPr fontId="2" type="noConversion"/>
  </si>
  <si>
    <t>总计</t>
    <phoneticPr fontId="2" type="noConversion"/>
  </si>
  <si>
    <t>编号</t>
    <phoneticPr fontId="2" type="noConversion"/>
  </si>
  <si>
    <t>备注</t>
    <phoneticPr fontId="2" type="noConversion"/>
  </si>
  <si>
    <t>风险等级</t>
    <phoneticPr fontId="2" type="noConversion"/>
  </si>
  <si>
    <t>I</t>
    <phoneticPr fontId="2" type="noConversion"/>
  </si>
  <si>
    <t>加固项</t>
  </si>
  <si>
    <t>需要加固</t>
    <phoneticPr fontId="2" type="noConversion"/>
  </si>
  <si>
    <t>加固情况</t>
    <phoneticPr fontId="2" type="noConversion"/>
  </si>
  <si>
    <t>是否进行加固</t>
    <phoneticPr fontId="2" type="noConversion"/>
  </si>
  <si>
    <t>未处置</t>
  </si>
  <si>
    <t>加固内容</t>
    <phoneticPr fontId="2" type="noConversion"/>
  </si>
  <si>
    <t>应用检查</t>
    <phoneticPr fontId="2" type="noConversion"/>
  </si>
  <si>
    <t>注：加固步骤请参考加固方案。</t>
    <phoneticPr fontId="2" type="noConversion"/>
  </si>
  <si>
    <r>
      <t>　　</t>
    </r>
    <r>
      <rPr>
        <sz val="12"/>
        <rFont val="华文楷体"/>
        <charset val="134"/>
      </rPr>
      <t>本checklist适用于Windows2003系统的人工评估及加固。</t>
    </r>
    <phoneticPr fontId="2" type="noConversion"/>
  </si>
  <si>
    <t>1.基础信息</t>
    <phoneticPr fontId="2" type="noConversion"/>
  </si>
  <si>
    <t>主机名称</t>
    <phoneticPr fontId="2" type="noConversion"/>
  </si>
  <si>
    <t>所属业务系统</t>
    <phoneticPr fontId="2" type="noConversion"/>
  </si>
  <si>
    <t>IP地址</t>
    <phoneticPr fontId="2" type="noConversion"/>
  </si>
  <si>
    <t>联系</t>
    <phoneticPr fontId="2" type="noConversion"/>
  </si>
  <si>
    <t>评估人员</t>
    <phoneticPr fontId="2" type="noConversion"/>
  </si>
  <si>
    <t>评估时间</t>
    <phoneticPr fontId="2" type="noConversion"/>
  </si>
  <si>
    <t>质量评审时间</t>
    <phoneticPr fontId="2" type="noConversion"/>
  </si>
  <si>
    <t>加固人员</t>
    <phoneticPr fontId="2" type="noConversion"/>
  </si>
  <si>
    <t>加固时间</t>
    <phoneticPr fontId="2" type="noConversion"/>
  </si>
  <si>
    <t>0.附注说明</t>
    <phoneticPr fontId="2" type="noConversion"/>
  </si>
  <si>
    <t>B.漏洞严重级别定义</t>
    <phoneticPr fontId="2" type="noConversion"/>
  </si>
  <si>
    <t>C.漏洞严重级别定义</t>
    <phoneticPr fontId="2" type="noConversion"/>
  </si>
  <si>
    <t>A.范围及版本说明</t>
    <phoneticPr fontId="2" type="noConversion"/>
  </si>
  <si>
    <t>版本：Ver 20080717</t>
    <phoneticPr fontId="2" type="noConversion"/>
  </si>
  <si>
    <t>2.评估结果综述</t>
    <phoneticPr fontId="2" type="noConversion"/>
  </si>
  <si>
    <t>应用检查</t>
    <phoneticPr fontId="2" type="noConversion"/>
  </si>
  <si>
    <t>客户人员</t>
    <phoneticPr fontId="2" type="noConversion"/>
  </si>
  <si>
    <t>IV级风险</t>
    <phoneticPr fontId="2" type="noConversion"/>
  </si>
  <si>
    <t>分类</t>
    <phoneticPr fontId="2" type="noConversion"/>
  </si>
  <si>
    <t>加固操作示例</t>
    <phoneticPr fontId="2" type="noConversion"/>
  </si>
  <si>
    <t>身份鉴别</t>
    <phoneticPr fontId="2" type="noConversion"/>
  </si>
  <si>
    <t>TOMCAT Manager 密码是否已设置密码（非空或非用户名与密码一样）</t>
    <phoneticPr fontId="2" type="noConversion"/>
  </si>
  <si>
    <t>是否启用安全域验证（BASIC、DIGEST、FORM其中之一）</t>
    <phoneticPr fontId="2" type="noConversion"/>
  </si>
  <si>
    <t>访问控制</t>
    <phoneticPr fontId="2" type="noConversion"/>
  </si>
  <si>
    <t>是否指定TOMCAT Manager 管理IP地址</t>
    <phoneticPr fontId="2" type="noConversion"/>
  </si>
  <si>
    <t>日志审计</t>
    <phoneticPr fontId="2" type="noConversion"/>
  </si>
  <si>
    <t>是否启用日志功能</t>
    <phoneticPr fontId="2" type="noConversion"/>
  </si>
  <si>
    <t>是否修改远程关闭服务器的命令</t>
    <phoneticPr fontId="2" type="noConversion"/>
  </si>
  <si>
    <t>是否tomcat中禁止浏览目录下的文件, listings值为false</t>
    <phoneticPr fontId="2" type="noConversion"/>
  </si>
  <si>
    <t>其他安全选项</t>
    <phoneticPr fontId="2" type="noConversion"/>
  </si>
  <si>
    <t>根据实际需要删除</t>
    <phoneticPr fontId="2" type="noConversion"/>
  </si>
  <si>
    <t>根据实际需要设置</t>
    <phoneticPr fontId="2" type="noConversion"/>
  </si>
  <si>
    <r>
      <t>日志是否启用详细记录选项，pattern值为各种</t>
    </r>
    <r>
      <rPr>
        <sz val="11"/>
        <rFont val="华文楷体"/>
        <charset val="134"/>
      </rPr>
      <t>%</t>
    </r>
    <phoneticPr fontId="2" type="noConversion"/>
  </si>
  <si>
    <t>安全防护</t>
    <phoneticPr fontId="2" type="noConversion"/>
  </si>
  <si>
    <t>错误信息是否自定义</t>
    <phoneticPr fontId="2" type="noConversion"/>
  </si>
  <si>
    <t>更改默认管理端口</t>
    <phoneticPr fontId="2" type="noConversion"/>
  </si>
  <si>
    <t>超时自动登出</t>
    <phoneticPr fontId="2" type="noConversion"/>
  </si>
  <si>
    <t>使用https通讯加密</t>
    <phoneticPr fontId="2" type="noConversion"/>
  </si>
  <si>
    <t>是否删除不需要的管理应用和帮助应用。</t>
    <phoneticPr fontId="2" type="noConversion"/>
  </si>
  <si>
    <t>是否使用普通系统帐户启动TOMCAT.</t>
    <phoneticPr fontId="2" type="noConversion"/>
  </si>
  <si>
    <r>
      <t>检查conf/</t>
    </r>
    <r>
      <rPr>
        <sz val="11"/>
        <rFont val="华文楷体"/>
        <charset val="134"/>
      </rPr>
      <t>server</t>
    </r>
    <r>
      <rPr>
        <sz val="11"/>
        <rFont val="华文楷体"/>
        <charset val="134"/>
      </rPr>
      <t>.xml中，搜索</t>
    </r>
    <r>
      <rPr>
        <sz val="11"/>
        <color indexed="10"/>
        <rFont val="华文楷体"/>
        <charset val="134"/>
      </rPr>
      <t>"connection port"</t>
    </r>
    <r>
      <rPr>
        <sz val="11"/>
        <rFont val="华文楷体"/>
        <charset val="134"/>
      </rPr>
      <t xml:space="preserve">，默认是8080，要求修改为其他未占用的端口
</t>
    </r>
    <r>
      <rPr>
        <sz val="11"/>
        <color indexed="10"/>
        <rFont val="华文楷体"/>
        <charset val="134"/>
      </rPr>
      <t>linux版本中</t>
    </r>
    <r>
      <rPr>
        <sz val="11"/>
        <rFont val="华文楷体"/>
        <charset val="134"/>
      </rPr>
      <t>：cat tomcat/conf/server.xml |grep 'Connector port'</t>
    </r>
    <phoneticPr fontId="2" type="noConversion"/>
  </si>
  <si>
    <r>
      <t>Windows版本：</t>
    </r>
    <r>
      <rPr>
        <sz val="11"/>
        <rFont val="华文楷体"/>
        <charset val="134"/>
      </rPr>
      <t>使用</t>
    </r>
    <r>
      <rPr>
        <sz val="11"/>
        <color indexed="10"/>
        <rFont val="华文楷体"/>
        <charset val="134"/>
      </rPr>
      <t>https方式</t>
    </r>
    <r>
      <rPr>
        <sz val="11"/>
        <rFont val="华文楷体"/>
        <charset val="134"/>
      </rPr>
      <t xml:space="preserve">登录tomcat manager管理界面
</t>
    </r>
    <r>
      <rPr>
        <sz val="11"/>
        <rFont val="华文楷体"/>
        <charset val="134"/>
      </rPr>
      <t>Linux版本：cat tomcat/conf/server.xml |grep scheme=”https” secure=”true”</t>
    </r>
    <phoneticPr fontId="2" type="noConversion"/>
  </si>
  <si>
    <r>
      <t>Windows版本：检查tomcat/conf/server.xml，ctrl+F搜索logs字段，</t>
    </r>
    <r>
      <rPr>
        <sz val="11"/>
        <color indexed="10"/>
        <rFont val="华文楷体"/>
        <charset val="134"/>
      </rPr>
      <t>在&lt;valve…….&gt;中无“！</t>
    </r>
    <r>
      <rPr>
        <sz val="11"/>
        <rFont val="华文楷体"/>
        <charset val="134"/>
      </rPr>
      <t xml:space="preserve">”及开启了日志功能
</t>
    </r>
    <r>
      <rPr>
        <sz val="11"/>
        <rFont val="华文楷体"/>
        <charset val="134"/>
      </rPr>
      <t>linux版本中：cat $CATLINA_HOME/conf/server.xml</t>
    </r>
    <phoneticPr fontId="2" type="noConversion"/>
  </si>
  <si>
    <r>
      <t>Windows版本中：检查/tomcat/conf/web.xml中，</t>
    </r>
    <r>
      <rPr>
        <sz val="11"/>
        <rFont val="华文楷体"/>
        <charset val="134"/>
      </rPr>
      <t xml:space="preserve"> 
&lt;param-name&gt;</t>
    </r>
    <r>
      <rPr>
        <sz val="11"/>
        <color indexed="10"/>
        <rFont val="华文楷体"/>
        <charset val="134"/>
      </rPr>
      <t>listings</t>
    </r>
    <r>
      <rPr>
        <sz val="11"/>
        <rFont val="华文楷体"/>
        <charset val="134"/>
      </rPr>
      <t>&lt;/param-name&gt;
 &lt;param-value&gt;</t>
    </r>
    <r>
      <rPr>
        <sz val="11"/>
        <color indexed="10"/>
        <rFont val="华文楷体"/>
        <charset val="134"/>
      </rPr>
      <t>false</t>
    </r>
    <r>
      <rPr>
        <sz val="11"/>
        <rFont val="华文楷体"/>
        <charset val="134"/>
      </rPr>
      <t xml:space="preserve">&lt;/param-value&gt;
</t>
    </r>
    <r>
      <rPr>
        <sz val="11"/>
        <rFont val="华文楷体"/>
        <charset val="134"/>
      </rPr>
      <t>linux版本中：输入命令 cat tomcat/conf/ web.xml | grep listings</t>
    </r>
    <phoneticPr fontId="2" type="noConversion"/>
  </si>
  <si>
    <r>
      <t>Windows版本：检查tomcat/conf/server.xml中，</t>
    </r>
    <r>
      <rPr>
        <sz val="11"/>
        <color indexed="10"/>
        <rFont val="华文楷体"/>
        <charset val="134"/>
      </rPr>
      <t xml:space="preserve">shutdown=“字符串”
</t>
    </r>
    <r>
      <rPr>
        <sz val="11"/>
        <rFont val="华文楷体"/>
        <charset val="134"/>
      </rPr>
      <t>Linux版本中：cat CATALINA_HOME/conf/server.xml | grep shutdown</t>
    </r>
    <phoneticPr fontId="2" type="noConversion"/>
  </si>
  <si>
    <r>
      <t>Windows版本：</t>
    </r>
    <r>
      <rPr>
        <sz val="11"/>
        <rFont val="华文楷体"/>
        <charset val="134"/>
      </rPr>
      <t>检查${CATALINA_HOME}/conf/server.xml，</t>
    </r>
    <r>
      <rPr>
        <sz val="11"/>
        <color indexed="10"/>
        <rFont val="华文楷体"/>
        <charset val="134"/>
      </rPr>
      <t xml:space="preserve">Host name=“IP地址”
</t>
    </r>
    <r>
      <rPr>
        <sz val="11"/>
        <rFont val="华文楷体"/>
        <charset val="134"/>
      </rPr>
      <t>Linux版本：cat CATALINA_HOME/conf/server.xml | grep Hostname</t>
    </r>
    <phoneticPr fontId="2" type="noConversion"/>
  </si>
  <si>
    <r>
      <t>Windows版本：检查tomcat/conf/web.xml文件,</t>
    </r>
    <r>
      <rPr>
        <sz val="11"/>
        <color indexed="10"/>
        <rFont val="华文楷体"/>
        <charset val="134"/>
      </rPr>
      <t>auth-method</t>
    </r>
    <r>
      <rPr>
        <sz val="11"/>
        <rFont val="华文楷体"/>
        <charset val="134"/>
      </rPr>
      <t xml:space="preserve">方法为哪种
</t>
    </r>
    <r>
      <rPr>
        <sz val="11"/>
        <rFont val="华文楷体"/>
        <charset val="134"/>
      </rPr>
      <t>Linux版本中：cat CATALINA_HOME/conf/web.xml | grep auth-method查看</t>
    </r>
    <phoneticPr fontId="2" type="noConversion"/>
  </si>
  <si>
    <r>
      <t>Windows版本：检查tomcat/conf/server.xml中，</t>
    </r>
    <r>
      <rPr>
        <sz val="11"/>
        <color indexed="10"/>
        <rFont val="华文楷体"/>
        <charset val="134"/>
      </rPr>
      <t>pattern="%h %l %u %t"</t>
    </r>
    <r>
      <rPr>
        <sz val="11"/>
        <rFont val="华文楷体"/>
        <charset val="134"/>
      </rPr>
      <t>，每个字母代表记录访问源IP、本地服务器IP、记录日志服务器IP、访问方式、发送字节数、本地接收端口、访问URL地址等相关信息在日志文件中</t>
    </r>
    <r>
      <rPr>
        <sz val="11"/>
        <rFont val="华文楷体"/>
        <charset val="134"/>
      </rPr>
      <t>Linux版本中：cat $CATLINA_HOME/conf/server.xml | grep pattern</t>
    </r>
    <phoneticPr fontId="2" type="noConversion"/>
  </si>
  <si>
    <r>
      <t>Windows版本检查${CATALINA_HOME}/conf/tomcat-users.xml中，
&lt;user username="tomcat" password="</t>
    </r>
    <r>
      <rPr>
        <sz val="11"/>
        <color indexed="10"/>
        <rFont val="华文楷体"/>
        <charset val="134"/>
      </rPr>
      <t>&lt;must-be-changed&gt;</t>
    </r>
    <r>
      <rPr>
        <sz val="11"/>
        <rFont val="华文楷体"/>
        <charset val="134"/>
      </rPr>
      <t xml:space="preserve">" roles="tomcat"/&gt;
</t>
    </r>
    <r>
      <rPr>
        <sz val="11"/>
        <rFont val="华文楷体"/>
        <charset val="134"/>
      </rPr>
      <t>linux版本中：cat tomcat/conf/tomcat-users.xml</t>
    </r>
    <phoneticPr fontId="2" type="noConversion"/>
  </si>
  <si>
    <t>密码包含数字，字母，特殊字符三种形式，长度不小于8位</t>
    <phoneticPr fontId="2" type="noConversion"/>
  </si>
  <si>
    <t>指定特定的IP地址作为Tomcat的登录地址</t>
    <phoneticPr fontId="2" type="noConversion"/>
  </si>
  <si>
    <t>将shutdown字符串设置得更复杂一些，避免过于简单轻易被人远程关闭</t>
    <phoneticPr fontId="2" type="noConversion"/>
  </si>
  <si>
    <t>将listings的值设为false</t>
    <phoneticPr fontId="2" type="noConversion"/>
  </si>
  <si>
    <t>一般默认设置如：                                                    &lt;!--
        &lt;Valve className="org.apache.catalina.valves.AccessLogValve" directory="logs"  
               prefix="localhost_access_log." suffix=".txt" pattern="common" resolveHosts="false"/&gt;
        --&gt;
日志启用时应无&lt;! --      --&gt; 此两个标志符</t>
    <phoneticPr fontId="2" type="noConversion"/>
  </si>
  <si>
    <r>
      <t xml:space="preserve">标准默认的配置是这样：
&lt;Valve className="org.apache.catalina.valves.AccessLogValve" directory="logs"
               prefix="localhost_access_log" suffix=".txt"
              </t>
    </r>
    <r>
      <rPr>
        <sz val="11"/>
        <color indexed="10"/>
        <rFont val="华文楷体"/>
        <charset val="134"/>
      </rPr>
      <t xml:space="preserve"> pattern="%h %l %u %t &amp;quot;%r&amp;quot; %s %b"</t>
    </r>
    <r>
      <rPr>
        <sz val="11"/>
        <rFont val="华文楷体"/>
        <charset val="134"/>
      </rPr>
      <t xml:space="preserve"> /&gt;
我们根据实际的业务需求来指定日志记录的类型</t>
    </r>
    <phoneticPr fontId="2" type="noConversion"/>
  </si>
  <si>
    <r>
      <t>检查conf/web.xml，在最后</t>
    </r>
    <r>
      <rPr>
        <sz val="11"/>
        <rFont val="华文楷体"/>
        <charset val="134"/>
      </rPr>
      <t>&lt;/web-app&gt;</t>
    </r>
    <r>
      <rPr>
        <sz val="11"/>
        <rFont val="华文楷体"/>
        <charset val="134"/>
      </rPr>
      <t xml:space="preserve">一行之前加入以下内容：
</t>
    </r>
    <r>
      <rPr>
        <sz val="11"/>
        <rFont val="华文楷体"/>
        <charset val="134"/>
      </rPr>
      <t xml:space="preserve">&lt;error-page&gt; 
&lt;error-code&gt;404&lt;/error-code&gt;
&lt;location&gt;/noFile.htm&lt;/location&gt; 
&lt;/error-page&gt;
</t>
    </r>
    <r>
      <rPr>
        <sz val="11"/>
        <rFont val="华文楷体"/>
        <charset val="134"/>
      </rPr>
      <t xml:space="preserve">……………
</t>
    </r>
    <r>
      <rPr>
        <sz val="11"/>
        <rFont val="华文楷体"/>
        <charset val="134"/>
      </rPr>
      <t xml:space="preserve">&lt;error-page&gt;
&lt;exception-type&gt;java.lang.NullPointerException&lt;/exception-type&gt;
&lt;location&gt;/error.jsp&lt;/location&gt; 
&lt;/error-page&gt;
</t>
    </r>
    <phoneticPr fontId="2" type="noConversion"/>
  </si>
  <si>
    <t>将错误信息页面转到自己自定义的界面中，防止信息泄露
在最后&lt;/web-app&gt;一行之前加入以下内容：
&lt;error-page&gt; 
&lt;error-code&gt;404&lt;/error-code&gt;
&lt;location&gt;/noFile.htm&lt;/location&gt; 
&lt;/error-page&gt;
……………
&lt;error-page&gt;
&lt;exception-type&gt;java.lang.NullPointerException&lt;/exception-type&gt;
&lt;location&gt;/error.jsp&lt;/location&gt; 
&lt;/error-page&gt;</t>
    <phoneticPr fontId="2" type="noConversion"/>
  </si>
  <si>
    <r>
      <t>W</t>
    </r>
    <r>
      <rPr>
        <sz val="11"/>
        <rFont val="华文楷体"/>
        <charset val="134"/>
      </rPr>
      <t>indows版本：记事本代开server.xml，修改connection port端口号为其他端口，保存退出。
Linux版本：vim编辑server.xml，修改端口号，qw保存退出。</t>
    </r>
    <phoneticPr fontId="2" type="noConversion"/>
  </si>
  <si>
    <t>Windows版本：记事本代开server.xml，修改ConnectionTimeout字段为300，保存退出。
Linux版本：vim编辑server.xml，修改ConnectionTimeout，qw保存退出。</t>
    <phoneticPr fontId="2" type="noConversion"/>
  </si>
  <si>
    <r>
      <t>Windows版本：(1)使用JDK自带的keytool工具生成一个证书
$JAVA_HOME/bin/</t>
    </r>
    <r>
      <rPr>
        <sz val="11"/>
        <color indexed="10"/>
        <rFont val="华文楷体"/>
        <charset val="134"/>
      </rPr>
      <t>keytool  -genkey –alias tomcat –keyalg  RSA
-keystore-keystore /path/to/my/.keystore生成keystore；
.keystore 运行keystore；</t>
    </r>
    <r>
      <rPr>
        <sz val="11"/>
        <rFont val="华文楷体"/>
        <charset val="134"/>
      </rPr>
      <t xml:space="preserve">
(2)修改tomcat/conf/server.xml配置文件，更改为使用https方式，增加如下行：
&lt;Connector classname="org.apache.catalina.http.HttpConnector"
 port="8443" minProcessors="5"  maxprocessors="100" enableLookups="true"
 acceptCount="10" debug="0" scheme="https" secure="true" 
clientAuth="false" keystoreFile="/path/to/my/.keystore"
keystorePass="runway" protocol="TLS"/&gt;
</t>
    </r>
    <phoneticPr fontId="2" type="noConversion"/>
  </si>
  <si>
    <t>1、BASIC(基本验证)：通过HTTP验证，需要提供base64编码文本的用户口令
2、DIGEST(摘要验证)：通过HTTP验证，需要提供摘要编码字符串的用户口令
3、FORM(表单验证)：在网页的表单上要求提供密码
根据系统实际需求进行调整。</t>
    <phoneticPr fontId="2" type="noConversion"/>
  </si>
  <si>
    <t>1、windows环境下打开程序-管理工具-服务-打开名称为APACHE TOMCAT 的服务选择-登录选项卡查看此帐户项为普通用户（非ADMINISTRATORS组用户和SYSTEM用户，通过检查管理员组确定该启动帐户非管理员帐户）。　　　　　　　　　　　　　　　　　　　　　　　　　２、ＵＮＩＸ（ＬＩＮＵＸ）使用ps -ef  命令检查TOMCAT的系统进程是否由非ROOT用户启动。</t>
  </si>
  <si>
    <t>是否禁止把session写入文件</t>
    <phoneticPr fontId="2" type="noConversion"/>
  </si>
  <si>
    <t>检查conf/web.xml
    &lt;Manager pathname="" /&gt;
取消注释：
 &lt;!--  --&gt;
默认：
 &lt;!--  &lt;Manager pathname="" /&gt;
--&gt;</t>
    <phoneticPr fontId="2" type="noConversion"/>
  </si>
  <si>
    <t>Windows版本：记事本打开web.xml，取消&lt;!-- --&gt;;
Linux版本：vim编辑web.xml，将&lt;!-- --&gt;删除了，qw保存退出</t>
    <phoneticPr fontId="2" type="noConversion"/>
  </si>
  <si>
    <t>剩余信息保护</t>
    <phoneticPr fontId="2" type="noConversion"/>
  </si>
  <si>
    <t>是否增强SessiionID的生成算法和长度，加密算法为SHA-512,长度为40</t>
    <phoneticPr fontId="2" type="noConversion"/>
  </si>
  <si>
    <t>示例：
&lt;Manager className="org.apache.catalina.session.StandardManager" algorithm="SHA-512" sessionIdLength="40"&gt;
         &lt;/Manager&gt;</t>
    <phoneticPr fontId="2" type="noConversion"/>
  </si>
  <si>
    <r>
      <t>W</t>
    </r>
    <r>
      <rPr>
        <sz val="11"/>
        <rFont val="华文楷体"/>
        <charset val="134"/>
      </rPr>
      <t>indows版本：记事本打开web.xml，查找SHA字段，修改为SHA-512,Length长度为40；
Linux版本：vim编辑web.xml，按Windows修改，qw保存退出。</t>
    </r>
    <phoneticPr fontId="2" type="noConversion"/>
  </si>
  <si>
    <r>
      <t>Windows版本：</t>
    </r>
    <r>
      <rPr>
        <sz val="11"/>
        <rFont val="华文楷体"/>
        <charset val="134"/>
      </rPr>
      <t>检查/tomcat/conf/server.xml，</t>
    </r>
    <r>
      <rPr>
        <sz val="11"/>
        <color indexed="10"/>
        <rFont val="华文楷体"/>
        <charset val="134"/>
      </rPr>
      <t>ConnectionTimeout</t>
    </r>
    <r>
      <rPr>
        <sz val="11"/>
        <rFont val="华文楷体"/>
        <charset val="134"/>
      </rPr>
      <t xml:space="preserve">字段的大小，默认是20000秒，要求修改为300秒
</t>
    </r>
    <r>
      <rPr>
        <sz val="11"/>
        <rFont val="华文楷体"/>
        <charset val="134"/>
      </rPr>
      <t>Linux版本：cat tomcat/conf/server.xml |grep connectionTimeout</t>
    </r>
    <phoneticPr fontId="2" type="noConversion"/>
  </si>
  <si>
    <t>分类</t>
    <phoneticPr fontId="32" type="noConversion"/>
  </si>
  <si>
    <t>检查选项</t>
    <phoneticPr fontId="32" type="noConversion"/>
  </si>
  <si>
    <t>评估操作示例</t>
    <phoneticPr fontId="32" type="noConversion"/>
  </si>
  <si>
    <t>符合情况</t>
    <phoneticPr fontId="32" type="noConversion"/>
  </si>
  <si>
    <t>加固操作示例</t>
    <phoneticPr fontId="32" type="noConversion"/>
  </si>
  <si>
    <t>Tomcat中间件检查表</t>
    <phoneticPr fontId="2" type="noConversion"/>
  </si>
  <si>
    <t>系统IP：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</si>
</sst>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35" x14ac:knownFonts="1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name val="华文楷体"/>
      <charset val="134"/>
    </font>
    <font>
      <sz val="12"/>
      <color indexed="9"/>
      <name val="隶书"/>
      <family val="3"/>
      <charset val="134"/>
    </font>
    <font>
      <sz val="12"/>
      <name val="隶书"/>
      <family val="3"/>
      <charset val="134"/>
    </font>
    <font>
      <sz val="14"/>
      <color indexed="9"/>
      <name val="隶书"/>
      <family val="3"/>
      <charset val="134"/>
    </font>
    <font>
      <b/>
      <sz val="12"/>
      <name val="华文细黑"/>
      <charset val="134"/>
    </font>
    <font>
      <b/>
      <sz val="12"/>
      <name val="华文楷体"/>
      <charset val="134"/>
    </font>
    <font>
      <b/>
      <sz val="12"/>
      <name val="宋体"/>
      <charset val="134"/>
    </font>
    <font>
      <sz val="11"/>
      <name val="华文楷体"/>
      <charset val="134"/>
    </font>
    <font>
      <b/>
      <sz val="11"/>
      <name val="华文楷体"/>
      <charset val="134"/>
    </font>
    <font>
      <sz val="12"/>
      <name val="华文中宋"/>
      <charset val="134"/>
    </font>
    <font>
      <sz val="14"/>
      <name val="隶书"/>
      <family val="3"/>
      <charset val="134"/>
    </font>
    <font>
      <b/>
      <sz val="12"/>
      <name val="方正姚体"/>
      <charset val="134"/>
    </font>
    <font>
      <b/>
      <sz val="14"/>
      <name val="宋体"/>
      <charset val="134"/>
    </font>
    <font>
      <b/>
      <sz val="12"/>
      <name val="华文细黑"/>
      <charset val="134"/>
    </font>
    <font>
      <b/>
      <sz val="14"/>
      <name val="宋体"/>
      <charset val="134"/>
    </font>
    <font>
      <b/>
      <sz val="9"/>
      <color indexed="81"/>
      <name val="宋体"/>
      <charset val="134"/>
    </font>
    <font>
      <b/>
      <sz val="9"/>
      <color indexed="10"/>
      <name val="宋体"/>
      <charset val="134"/>
    </font>
    <font>
      <sz val="11"/>
      <name val="华文楷体"/>
      <charset val="134"/>
    </font>
    <font>
      <sz val="11"/>
      <color indexed="10"/>
      <name val="华文楷体"/>
      <charset val="134"/>
    </font>
    <font>
      <sz val="11"/>
      <name val="华文楷体"/>
      <charset val="134"/>
    </font>
    <font>
      <sz val="11"/>
      <name val="华文楷体"/>
      <charset val="134"/>
    </font>
    <font>
      <sz val="11"/>
      <name val="华文楷体"/>
      <charset val="134"/>
    </font>
    <font>
      <sz val="11"/>
      <name val="华文楷体"/>
      <charset val="134"/>
    </font>
    <font>
      <sz val="11"/>
      <name val="华文楷体"/>
      <charset val="134"/>
    </font>
    <font>
      <sz val="11"/>
      <name val="华文楷体"/>
      <charset val="134"/>
    </font>
    <font>
      <sz val="11"/>
      <name val="华文楷体"/>
      <charset val="134"/>
    </font>
    <font>
      <b/>
      <sz val="18"/>
      <name val="宋体"/>
      <charset val="134"/>
    </font>
    <font>
      <sz val="20"/>
      <name val="宋体"/>
      <charset val="134"/>
    </font>
    <font>
      <b/>
      <sz val="12"/>
      <name val="微软雅黑"/>
      <family val="2"/>
      <charset val="134"/>
    </font>
    <font>
      <sz val="9"/>
      <name val="宋体"/>
      <charset val="134"/>
    </font>
    <font>
      <b/>
      <sz val="20"/>
      <name val="宋体"/>
      <charset val="134"/>
    </font>
    <font>
      <sz val="11"/>
      <color rgb="FFFF0000"/>
      <name val="华文楷体"/>
      <charset val="134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2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7" fillId="3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>
      <alignment vertical="center"/>
    </xf>
    <xf numFmtId="0" fontId="10" fillId="0" borderId="0" xfId="0" applyFont="1">
      <alignment vertical="center"/>
    </xf>
    <xf numFmtId="0" fontId="9" fillId="2" borderId="0" xfId="0" applyFont="1" applyFill="1">
      <alignment vertical="center"/>
    </xf>
    <xf numFmtId="0" fontId="9" fillId="0" borderId="0" xfId="0" applyFont="1">
      <alignment vertical="center"/>
    </xf>
    <xf numFmtId="0" fontId="10" fillId="0" borderId="2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0" fillId="2" borderId="3" xfId="0" applyFill="1" applyBorder="1" applyProtection="1">
      <alignment vertical="center"/>
    </xf>
    <xf numFmtId="0" fontId="0" fillId="0" borderId="3" xfId="0" applyBorder="1" applyProtection="1">
      <alignment vertical="center"/>
    </xf>
    <xf numFmtId="0" fontId="3" fillId="0" borderId="3" xfId="0" applyFont="1" applyBorder="1" applyProtection="1">
      <alignment vertical="center"/>
    </xf>
    <xf numFmtId="0" fontId="0" fillId="2" borderId="4" xfId="0" applyFill="1" applyBorder="1" applyProtection="1">
      <alignment vertical="center"/>
    </xf>
    <xf numFmtId="0" fontId="0" fillId="0" borderId="4" xfId="0" applyBorder="1" applyProtection="1">
      <alignment vertical="center"/>
    </xf>
    <xf numFmtId="0" fontId="3" fillId="0" borderId="4" xfId="0" applyFont="1" applyBorder="1" applyProtection="1">
      <alignment vertical="center"/>
    </xf>
    <xf numFmtId="0" fontId="0" fillId="0" borderId="5" xfId="0" applyBorder="1" applyProtection="1">
      <alignment vertical="center"/>
    </xf>
    <xf numFmtId="0" fontId="0" fillId="0" borderId="6" xfId="0" applyBorder="1" applyProtection="1">
      <alignment vertical="center"/>
    </xf>
    <xf numFmtId="0" fontId="4" fillId="3" borderId="7" xfId="0" applyFont="1" applyFill="1" applyBorder="1" applyProtection="1">
      <alignment vertical="center"/>
    </xf>
    <xf numFmtId="0" fontId="0" fillId="2" borderId="8" xfId="0" applyFill="1" applyBorder="1" applyProtection="1">
      <alignment vertical="center"/>
    </xf>
    <xf numFmtId="0" fontId="0" fillId="2" borderId="9" xfId="0" applyFill="1" applyBorder="1" applyProtection="1">
      <alignment vertical="center"/>
    </xf>
    <xf numFmtId="0" fontId="0" fillId="2" borderId="1" xfId="0" applyFill="1" applyBorder="1" applyProtection="1">
      <alignment vertical="center"/>
    </xf>
    <xf numFmtId="0" fontId="0" fillId="0" borderId="10" xfId="0" applyBorder="1" applyProtection="1">
      <alignment vertical="center"/>
    </xf>
    <xf numFmtId="0" fontId="12" fillId="4" borderId="1" xfId="0" applyFont="1" applyFill="1" applyBorder="1" applyProtection="1">
      <alignment vertical="center"/>
    </xf>
    <xf numFmtId="0" fontId="0" fillId="0" borderId="1" xfId="0" applyBorder="1" applyProtection="1">
      <alignment vertical="center"/>
    </xf>
    <xf numFmtId="0" fontId="12" fillId="5" borderId="1" xfId="0" applyFont="1" applyFill="1" applyBorder="1" applyProtection="1">
      <alignment vertical="center"/>
    </xf>
    <xf numFmtId="0" fontId="0" fillId="0" borderId="1" xfId="0" applyBorder="1" applyAlignment="1" applyProtection="1">
      <alignment horizontal="center" vertical="center" wrapText="1"/>
    </xf>
    <xf numFmtId="0" fontId="0" fillId="0" borderId="9" xfId="0" applyBorder="1" applyProtection="1">
      <alignment vertical="center"/>
    </xf>
    <xf numFmtId="0" fontId="5" fillId="3" borderId="1" xfId="0" applyFont="1" applyFill="1" applyBorder="1" applyProtection="1">
      <alignment vertical="center"/>
    </xf>
    <xf numFmtId="0" fontId="0" fillId="2" borderId="9" xfId="0" applyFill="1" applyBorder="1" applyAlignment="1" applyProtection="1">
      <alignment vertical="center"/>
    </xf>
    <xf numFmtId="0" fontId="3" fillId="2" borderId="9" xfId="0" applyFont="1" applyFill="1" applyBorder="1" applyProtection="1">
      <alignment vertical="center"/>
    </xf>
    <xf numFmtId="0" fontId="3" fillId="2" borderId="1" xfId="0" applyFont="1" applyFill="1" applyBorder="1" applyProtection="1">
      <alignment vertical="center"/>
    </xf>
    <xf numFmtId="0" fontId="3" fillId="0" borderId="10" xfId="0" applyFont="1" applyBorder="1" applyProtection="1">
      <alignment vertical="center"/>
    </xf>
    <xf numFmtId="0" fontId="11" fillId="0" borderId="1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176" fontId="10" fillId="0" borderId="1" xfId="0" applyNumberFormat="1" applyFont="1" applyBorder="1" applyAlignment="1" applyProtection="1">
      <alignment horizontal="center" vertical="center"/>
    </xf>
    <xf numFmtId="0" fontId="6" fillId="6" borderId="9" xfId="0" applyFont="1" applyFill="1" applyBorder="1" applyProtection="1">
      <alignment vertical="center"/>
    </xf>
    <xf numFmtId="0" fontId="4" fillId="6" borderId="1" xfId="0" applyFont="1" applyFill="1" applyBorder="1" applyProtection="1">
      <alignment vertical="center"/>
    </xf>
    <xf numFmtId="0" fontId="4" fillId="6" borderId="10" xfId="0" applyFont="1" applyFill="1" applyBorder="1" applyProtection="1">
      <alignment vertical="center"/>
    </xf>
    <xf numFmtId="0" fontId="4" fillId="2" borderId="9" xfId="0" applyFont="1" applyFill="1" applyBorder="1" applyProtection="1">
      <alignment vertical="center"/>
    </xf>
    <xf numFmtId="0" fontId="4" fillId="2" borderId="1" xfId="0" applyFont="1" applyFill="1" applyBorder="1" applyProtection="1">
      <alignment vertical="center"/>
    </xf>
    <xf numFmtId="0" fontId="4" fillId="2" borderId="10" xfId="0" applyFont="1" applyFill="1" applyBorder="1" applyProtection="1">
      <alignment vertical="center"/>
    </xf>
    <xf numFmtId="0" fontId="0" fillId="2" borderId="10" xfId="0" applyFill="1" applyBorder="1" applyProtection="1">
      <alignment vertical="center"/>
    </xf>
    <xf numFmtId="0" fontId="5" fillId="6" borderId="1" xfId="0" applyFont="1" applyFill="1" applyBorder="1" applyProtection="1">
      <alignment vertical="center"/>
    </xf>
    <xf numFmtId="0" fontId="5" fillId="6" borderId="10" xfId="0" applyFont="1" applyFill="1" applyBorder="1" applyProtection="1">
      <alignment vertical="center"/>
    </xf>
    <xf numFmtId="0" fontId="5" fillId="2" borderId="1" xfId="0" applyFont="1" applyFill="1" applyBorder="1" applyProtection="1">
      <alignment vertical="center"/>
    </xf>
    <xf numFmtId="0" fontId="5" fillId="2" borderId="10" xfId="0" applyFont="1" applyFill="1" applyBorder="1" applyProtection="1">
      <alignment vertical="center"/>
    </xf>
    <xf numFmtId="0" fontId="7" fillId="3" borderId="9" xfId="0" applyFont="1" applyFill="1" applyBorder="1" applyProtection="1">
      <alignment vertical="center"/>
    </xf>
    <xf numFmtId="0" fontId="8" fillId="0" borderId="9" xfId="0" applyFont="1" applyBorder="1" applyProtection="1">
      <alignment vertical="center"/>
    </xf>
    <xf numFmtId="0" fontId="0" fillId="2" borderId="11" xfId="0" applyFill="1" applyBorder="1" applyProtection="1">
      <alignment vertical="center"/>
    </xf>
    <xf numFmtId="0" fontId="10" fillId="7" borderId="12" xfId="0" applyFont="1" applyFill="1" applyBorder="1" applyAlignment="1" applyProtection="1">
      <alignment horizontal="center" vertical="center"/>
    </xf>
    <xf numFmtId="0" fontId="0" fillId="0" borderId="13" xfId="0" applyBorder="1" applyProtection="1">
      <alignment vertical="center"/>
    </xf>
    <xf numFmtId="0" fontId="1" fillId="7" borderId="0" xfId="0" applyFont="1" applyFill="1" applyAlignment="1">
      <alignment horizontal="center" vertical="center"/>
    </xf>
    <xf numFmtId="0" fontId="1" fillId="7" borderId="0" xfId="0" applyFont="1" applyFill="1">
      <alignment vertical="center"/>
    </xf>
    <xf numFmtId="0" fontId="1" fillId="7" borderId="0" xfId="0" applyFont="1" applyFill="1" applyAlignment="1">
      <alignment vertical="center" wrapText="1"/>
    </xf>
    <xf numFmtId="0" fontId="10" fillId="7" borderId="2" xfId="0" applyNumberFormat="1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vertical="center" wrapText="1"/>
    </xf>
    <xf numFmtId="0" fontId="10" fillId="7" borderId="1" xfId="0" applyNumberFormat="1" applyFont="1" applyFill="1" applyBorder="1" applyAlignment="1">
      <alignment horizontal="center" vertical="center"/>
    </xf>
    <xf numFmtId="0" fontId="10" fillId="7" borderId="1" xfId="0" applyNumberFormat="1" applyFont="1" applyFill="1" applyBorder="1" applyAlignment="1">
      <alignment horizontal="center" vertical="top" wrapText="1"/>
    </xf>
    <xf numFmtId="0" fontId="10" fillId="7" borderId="1" xfId="0" applyFont="1" applyFill="1" applyBorder="1" applyAlignment="1">
      <alignment horizontal="center" vertical="top" wrapText="1"/>
    </xf>
    <xf numFmtId="0" fontId="0" fillId="7" borderId="0" xfId="0" applyFill="1" applyAlignment="1">
      <alignment horizontal="center" vertical="center"/>
    </xf>
    <xf numFmtId="0" fontId="0" fillId="7" borderId="0" xfId="0" applyFill="1">
      <alignment vertical="center"/>
    </xf>
    <xf numFmtId="0" fontId="0" fillId="7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10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1" fillId="7" borderId="12" xfId="0" applyFont="1" applyFill="1" applyBorder="1" applyAlignment="1" applyProtection="1">
      <alignment vertical="center" wrapText="1"/>
    </xf>
    <xf numFmtId="0" fontId="11" fillId="7" borderId="12" xfId="0" applyFont="1" applyFill="1" applyBorder="1" applyAlignment="1" applyProtection="1">
      <alignment vertical="center"/>
    </xf>
    <xf numFmtId="0" fontId="13" fillId="3" borderId="9" xfId="0" applyFont="1" applyFill="1" applyBorder="1" applyAlignment="1" applyProtection="1">
      <alignment vertical="center"/>
    </xf>
    <xf numFmtId="0" fontId="0" fillId="3" borderId="1" xfId="0" applyFill="1" applyBorder="1" applyAlignment="1" applyProtection="1">
      <alignment vertical="center"/>
    </xf>
    <xf numFmtId="0" fontId="0" fillId="2" borderId="9" xfId="0" applyFill="1" applyBorder="1" applyAlignment="1" applyProtection="1">
      <alignment vertical="center"/>
    </xf>
    <xf numFmtId="0" fontId="0" fillId="2" borderId="1" xfId="0" applyFill="1" applyBorder="1" applyAlignment="1" applyProtection="1">
      <alignment vertical="center"/>
    </xf>
    <xf numFmtId="0" fontId="14" fillId="9" borderId="1" xfId="0" applyFont="1" applyFill="1" applyBorder="1" applyAlignment="1" applyProtection="1">
      <alignment vertical="center"/>
    </xf>
    <xf numFmtId="0" fontId="0" fillId="9" borderId="1" xfId="0" applyFill="1" applyBorder="1" applyAlignment="1" applyProtection="1">
      <alignment vertical="center"/>
    </xf>
    <xf numFmtId="0" fontId="10" fillId="4" borderId="1" xfId="0" applyFont="1" applyFill="1" applyBorder="1" applyAlignment="1" applyProtection="1">
      <alignment vertical="center" wrapText="1"/>
    </xf>
    <xf numFmtId="0" fontId="10" fillId="4" borderId="1" xfId="0" applyFont="1" applyFill="1" applyBorder="1" applyAlignment="1" applyProtection="1">
      <alignment vertical="center"/>
    </xf>
    <xf numFmtId="0" fontId="10" fillId="4" borderId="1" xfId="0" applyFont="1" applyFill="1" applyBorder="1" applyAlignment="1" applyProtection="1">
      <alignment horizontal="left" vertical="center" wrapText="1"/>
    </xf>
    <xf numFmtId="0" fontId="3" fillId="0" borderId="1" xfId="0" applyFont="1" applyBorder="1" applyAlignment="1" applyProtection="1">
      <alignment vertical="center"/>
    </xf>
    <xf numFmtId="0" fontId="3" fillId="0" borderId="10" xfId="0" applyFont="1" applyBorder="1" applyAlignment="1" applyProtection="1">
      <alignment vertical="center"/>
    </xf>
    <xf numFmtId="0" fontId="13" fillId="3" borderId="14" xfId="0" applyFont="1" applyFill="1" applyBorder="1" applyAlignment="1" applyProtection="1">
      <alignment vertical="center"/>
    </xf>
    <xf numFmtId="0" fontId="0" fillId="3" borderId="7" xfId="0" applyFill="1" applyBorder="1" applyAlignment="1" applyProtection="1">
      <alignment vertical="center"/>
    </xf>
    <xf numFmtId="0" fontId="11" fillId="4" borderId="1" xfId="0" applyFont="1" applyFill="1" applyBorder="1" applyAlignment="1" applyProtection="1">
      <alignment vertical="center" wrapText="1"/>
    </xf>
    <xf numFmtId="0" fontId="11" fillId="4" borderId="1" xfId="0" applyFont="1" applyFill="1" applyBorder="1" applyAlignment="1" applyProtection="1">
      <alignment vertical="center"/>
    </xf>
    <xf numFmtId="0" fontId="7" fillId="3" borderId="1" xfId="0" applyFont="1" applyFill="1" applyBorder="1" applyAlignment="1" applyProtection="1">
      <alignment vertical="center"/>
    </xf>
    <xf numFmtId="0" fontId="7" fillId="3" borderId="10" xfId="0" applyFont="1" applyFill="1" applyBorder="1" applyAlignment="1" applyProtection="1">
      <alignment vertical="center"/>
    </xf>
    <xf numFmtId="0" fontId="14" fillId="8" borderId="1" xfId="0" applyFont="1" applyFill="1" applyBorder="1" applyAlignment="1" applyProtection="1">
      <alignment vertical="center"/>
    </xf>
    <xf numFmtId="0" fontId="0" fillId="8" borderId="1" xfId="0" applyFill="1" applyBorder="1" applyAlignment="1" applyProtection="1">
      <alignment vertical="center"/>
    </xf>
    <xf numFmtId="0" fontId="31" fillId="10" borderId="1" xfId="0" applyFont="1" applyFill="1" applyBorder="1" applyAlignment="1">
      <alignment horizontal="center" vertical="center" wrapText="1"/>
    </xf>
    <xf numFmtId="0" fontId="33" fillId="0" borderId="0" xfId="0" applyFont="1" applyFill="1" applyAlignment="1">
      <alignment horizontal="center" vertical="center"/>
    </xf>
    <xf numFmtId="0" fontId="30" fillId="0" borderId="17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176" fontId="31" fillId="10" borderId="1" xfId="0" applyNumberFormat="1" applyFont="1" applyFill="1" applyBorder="1" applyAlignment="1">
      <alignment horizontal="center" vertical="center"/>
    </xf>
    <xf numFmtId="0" fontId="31" fillId="10" borderId="18" xfId="0" applyFont="1" applyFill="1" applyBorder="1" applyAlignment="1">
      <alignment horizontal="center" vertical="center" wrapText="1"/>
    </xf>
    <xf numFmtId="0" fontId="31" fillId="10" borderId="19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176" fontId="7" fillId="7" borderId="1" xfId="0" applyNumberFormat="1" applyFont="1" applyFill="1" applyBorder="1" applyAlignment="1">
      <alignment horizontal="center" vertical="center"/>
    </xf>
    <xf numFmtId="176" fontId="10" fillId="7" borderId="2" xfId="0" applyNumberFormat="1" applyFont="1" applyFill="1" applyBorder="1" applyAlignment="1">
      <alignment vertical="center" wrapText="1"/>
    </xf>
    <xf numFmtId="0" fontId="0" fillId="7" borderId="15" xfId="0" applyFill="1" applyBorder="1" applyAlignment="1">
      <alignment vertical="center" wrapText="1"/>
    </xf>
    <xf numFmtId="0" fontId="10" fillId="7" borderId="2" xfId="0" applyFont="1" applyFill="1" applyBorder="1" applyAlignment="1">
      <alignment horizontal="left" vertical="top" wrapText="1" indent="1"/>
    </xf>
    <xf numFmtId="0" fontId="10" fillId="7" borderId="16" xfId="0" applyFont="1" applyFill="1" applyBorder="1" applyAlignment="1">
      <alignment horizontal="left" vertical="top" wrapText="1" indent="1"/>
    </xf>
    <xf numFmtId="0" fontId="10" fillId="7" borderId="15" xfId="0" applyFont="1" applyFill="1" applyBorder="1" applyAlignment="1">
      <alignment horizontal="left" vertical="top" wrapText="1" indent="1"/>
    </xf>
    <xf numFmtId="0" fontId="16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b/>
        <i val="0"/>
        <condense val="0"/>
        <extend val="0"/>
        <color indexed="10"/>
      </font>
      <fill>
        <patternFill>
          <bgColor indexed="41"/>
        </patternFill>
      </fill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方正姚体"/>
                <a:ea typeface="方正姚体"/>
                <a:cs typeface="方正姚体"/>
              </a:defRPr>
            </a:pPr>
            <a:r>
              <a:rPr lang="zh-CN" altLang="en-US"/>
              <a:t>弱点统计</a:t>
            </a:r>
          </a:p>
        </c:rich>
      </c:tx>
      <c:layout>
        <c:manualLayout>
          <c:xMode val="edge"/>
          <c:yMode val="edge"/>
          <c:x val="0.43633038649952149"/>
          <c:y val="3.8314176245210725E-2"/>
        </c:manualLayout>
      </c:layout>
      <c:overlay val="0"/>
      <c:spPr>
        <a:noFill/>
        <a:ln w="25400">
          <a:noFill/>
        </a:ln>
      </c:spPr>
    </c:title>
    <c:autoTitleDeleted val="0"/>
    <c:view3D>
      <c:rotX val="2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0412022347594708"/>
          <c:y val="0.22222305369617193"/>
          <c:w val="0.59363404442087364"/>
          <c:h val="0.5785462260021028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val>
            <c:numRef>
              <c:f>综合报告!$D$23:$G$23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2"/>
          <c:order val="2"/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3"/>
          <c:order val="3"/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38764130115504519"/>
          <c:y val="0.88122927162840281"/>
          <c:w val="0.6123607834219279"/>
          <c:h val="0.9731836968654781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 rtl="0">
            <a:defRPr sz="1100" b="0" i="0" u="none" strike="noStrike" baseline="0">
              <a:solidFill>
                <a:srgbClr val="000000"/>
              </a:solidFill>
              <a:latin typeface="方正姚体"/>
              <a:ea typeface="方正姚体"/>
              <a:cs typeface="方正姚体"/>
            </a:defRPr>
          </a:pPr>
          <a:endParaRPr lang="zh-CN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方正姚体"/>
          <a:ea typeface="方正姚体"/>
          <a:cs typeface="方正姚体"/>
        </a:defRPr>
      </a:pPr>
      <a:endParaRPr lang="zh-CN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25</xdr:row>
      <xdr:rowOff>38100</xdr:rowOff>
    </xdr:from>
    <xdr:to>
      <xdr:col>6</xdr:col>
      <xdr:colOff>171450</xdr:colOff>
      <xdr:row>38</xdr:row>
      <xdr:rowOff>171450</xdr:rowOff>
    </xdr:to>
    <xdr:graphicFrame macro="">
      <xdr:nvGraphicFramePr>
        <xdr:cNvPr id="213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70"/>
  <sheetViews>
    <sheetView zoomScaleNormal="100" workbookViewId="0">
      <selection activeCell="B14" sqref="B14:C14"/>
    </sheetView>
  </sheetViews>
  <sheetFormatPr defaultRowHeight="14.25" x14ac:dyDescent="0.15"/>
  <cols>
    <col min="1" max="1" width="3.75" style="12" customWidth="1"/>
    <col min="2" max="2" width="11.75" style="12" customWidth="1"/>
    <col min="3" max="3" width="16.25" style="12" customWidth="1"/>
    <col min="4" max="4" width="13" style="12" customWidth="1"/>
    <col min="5" max="5" width="13.875" style="12" bestFit="1" customWidth="1"/>
    <col min="6" max="6" width="13.375" style="12" customWidth="1"/>
    <col min="7" max="7" width="11.25" style="12" customWidth="1"/>
    <col min="8" max="16384" width="9" style="12"/>
  </cols>
  <sheetData>
    <row r="1" spans="1:9" ht="15" thickBot="1" x14ac:dyDescent="0.2">
      <c r="A1" s="17"/>
      <c r="B1" s="17"/>
      <c r="C1" s="17"/>
      <c r="D1" s="17"/>
      <c r="E1" s="17"/>
      <c r="F1" s="17"/>
      <c r="G1" s="17"/>
      <c r="H1" s="17"/>
    </row>
    <row r="2" spans="1:9" s="11" customFormat="1" ht="21.75" customHeight="1" thickTop="1" x14ac:dyDescent="0.15">
      <c r="A2" s="101" t="s">
        <v>39</v>
      </c>
      <c r="B2" s="102"/>
      <c r="C2" s="19"/>
      <c r="D2" s="19"/>
      <c r="E2" s="19"/>
      <c r="F2" s="19"/>
      <c r="G2" s="19"/>
      <c r="H2" s="20"/>
      <c r="I2" s="14"/>
    </row>
    <row r="3" spans="1:9" x14ac:dyDescent="0.15">
      <c r="A3" s="21"/>
      <c r="B3" s="22"/>
      <c r="C3" s="22"/>
      <c r="D3" s="22"/>
      <c r="E3" s="22"/>
      <c r="F3" s="22"/>
      <c r="G3" s="22"/>
      <c r="H3" s="23"/>
      <c r="I3" s="15"/>
    </row>
    <row r="4" spans="1:9" ht="17.25" x14ac:dyDescent="0.15">
      <c r="A4" s="21"/>
      <c r="B4" s="24" t="s">
        <v>40</v>
      </c>
      <c r="C4" s="25"/>
      <c r="D4" s="26" t="s">
        <v>42</v>
      </c>
      <c r="E4" s="27"/>
      <c r="F4" s="24" t="s">
        <v>41</v>
      </c>
      <c r="G4" s="25"/>
      <c r="H4" s="23"/>
      <c r="I4" s="15"/>
    </row>
    <row r="5" spans="1:9" ht="17.25" x14ac:dyDescent="0.15">
      <c r="A5" s="21"/>
      <c r="B5" s="24" t="s">
        <v>44</v>
      </c>
      <c r="C5" s="25"/>
      <c r="D5" s="26" t="s">
        <v>43</v>
      </c>
      <c r="E5" s="27"/>
      <c r="F5" s="24" t="s">
        <v>45</v>
      </c>
      <c r="G5" s="25"/>
      <c r="H5" s="23"/>
      <c r="I5" s="15"/>
    </row>
    <row r="6" spans="1:9" ht="17.25" x14ac:dyDescent="0.15">
      <c r="A6" s="21"/>
      <c r="B6" s="24" t="s">
        <v>56</v>
      </c>
      <c r="C6" s="25"/>
      <c r="D6" s="26" t="s">
        <v>43</v>
      </c>
      <c r="E6" s="27"/>
      <c r="F6" s="24" t="s">
        <v>46</v>
      </c>
      <c r="G6" s="25"/>
      <c r="H6" s="23"/>
      <c r="I6" s="15"/>
    </row>
    <row r="7" spans="1:9" ht="17.25" x14ac:dyDescent="0.15">
      <c r="A7" s="21"/>
      <c r="B7" s="24" t="s">
        <v>47</v>
      </c>
      <c r="C7" s="25"/>
      <c r="D7" s="26" t="s">
        <v>43</v>
      </c>
      <c r="E7" s="27"/>
      <c r="F7" s="24" t="s">
        <v>48</v>
      </c>
      <c r="G7" s="25"/>
      <c r="H7" s="23"/>
      <c r="I7" s="15"/>
    </row>
    <row r="8" spans="1:9" x14ac:dyDescent="0.15">
      <c r="A8" s="28"/>
      <c r="B8" s="22"/>
      <c r="C8" s="22"/>
      <c r="D8" s="22"/>
      <c r="E8" s="22"/>
      <c r="F8" s="22"/>
      <c r="G8" s="22"/>
      <c r="H8" s="23"/>
      <c r="I8" s="15"/>
    </row>
    <row r="9" spans="1:9" ht="21.75" customHeight="1" x14ac:dyDescent="0.15">
      <c r="A9" s="90" t="s">
        <v>54</v>
      </c>
      <c r="B9" s="91"/>
      <c r="C9" s="29"/>
      <c r="D9" s="29"/>
      <c r="E9" s="29"/>
      <c r="F9" s="29"/>
      <c r="G9" s="29"/>
      <c r="H9" s="23"/>
      <c r="I9" s="15"/>
    </row>
    <row r="10" spans="1:9" x14ac:dyDescent="0.15">
      <c r="A10" s="92"/>
      <c r="B10" s="93"/>
      <c r="C10" s="93"/>
      <c r="D10" s="93"/>
      <c r="E10" s="93"/>
      <c r="F10" s="93"/>
      <c r="G10" s="22"/>
      <c r="H10" s="23"/>
      <c r="I10" s="15"/>
    </row>
    <row r="11" spans="1:9" s="13" customFormat="1" ht="17.25" x14ac:dyDescent="0.15">
      <c r="A11" s="31"/>
      <c r="B11" s="32" t="s">
        <v>17</v>
      </c>
      <c r="C11" s="32"/>
      <c r="D11" s="32"/>
      <c r="E11" s="32"/>
      <c r="F11" s="32"/>
      <c r="G11" s="32"/>
      <c r="H11" s="33"/>
      <c r="I11" s="16"/>
    </row>
    <row r="12" spans="1:9" s="13" customFormat="1" ht="17.25" x14ac:dyDescent="0.15">
      <c r="A12" s="31"/>
      <c r="B12" s="32"/>
      <c r="C12" s="32"/>
      <c r="D12" s="32"/>
      <c r="E12" s="32"/>
      <c r="F12" s="32"/>
      <c r="G12" s="32"/>
      <c r="H12" s="33"/>
      <c r="I12" s="16"/>
    </row>
    <row r="13" spans="1:9" s="13" customFormat="1" ht="17.25" x14ac:dyDescent="0.15">
      <c r="A13" s="31"/>
      <c r="B13" s="107" t="s">
        <v>20</v>
      </c>
      <c r="C13" s="108"/>
      <c r="D13" s="34" t="s">
        <v>18</v>
      </c>
      <c r="E13" s="34" t="s">
        <v>21</v>
      </c>
      <c r="F13" s="34" t="s">
        <v>22</v>
      </c>
      <c r="G13" s="35" t="s">
        <v>23</v>
      </c>
      <c r="H13" s="33"/>
      <c r="I13" s="16"/>
    </row>
    <row r="14" spans="1:9" s="13" customFormat="1" ht="17.25" x14ac:dyDescent="0.15">
      <c r="A14" s="31"/>
      <c r="B14" s="96" t="s">
        <v>10</v>
      </c>
      <c r="C14" s="97"/>
      <c r="D14" s="36" t="e">
        <f t="array" ref="D14">SUM(IF(评估报告!#REF!="I",IF(评估报告!#REF!="不符合",1),0))</f>
        <v>#REF!</v>
      </c>
      <c r="E14" s="36" t="e">
        <f t="array" ref="E14">SUM(IF(评估报告!#REF!="II",IF(评估报告!#REF!="不符合",1),0))</f>
        <v>#REF!</v>
      </c>
      <c r="F14" s="36" t="e">
        <f t="array" ref="F14">SUM(IF(评估报告!#REF!="II",IF(评估报告!#REF!="不符合",1),0))</f>
        <v>#REF!</v>
      </c>
      <c r="G14" s="36" t="e">
        <f t="array" ref="G14">SUM(IF(评估报告!#REF!="IV",IF(评估报告!#REF!="不符合",1),0))</f>
        <v>#REF!</v>
      </c>
      <c r="H14" s="33"/>
      <c r="I14" s="16"/>
    </row>
    <row r="15" spans="1:9" s="13" customFormat="1" ht="17.25" x14ac:dyDescent="0.15">
      <c r="A15" s="31"/>
      <c r="B15" s="96" t="s">
        <v>11</v>
      </c>
      <c r="C15" s="97"/>
      <c r="D15" s="36" t="e">
        <f t="array" ref="D15">SUM(IF(评估报告!#REF!="I",IF(评估报告!#REF!="不符合",1),0))</f>
        <v>#REF!</v>
      </c>
      <c r="E15" s="36" t="e">
        <f t="array" ref="E15">SUM(IF(评估报告!#REF!="II",IF(评估报告!#REF!="不符合",1),0))</f>
        <v>#REF!</v>
      </c>
      <c r="F15" s="36" t="e">
        <f t="array" ref="F15">SUM(IF(评估报告!#REF!="III",IF(评估报告!#REF!="不符合",1),0))</f>
        <v>#REF!</v>
      </c>
      <c r="G15" s="37" t="e">
        <f t="array" ref="G15">SUM(IF(评估报告!#REF!="IV",IF(评估报告!#REF!="不符合",1),0))</f>
        <v>#REF!</v>
      </c>
      <c r="H15" s="33"/>
      <c r="I15" s="16"/>
    </row>
    <row r="16" spans="1:9" s="13" customFormat="1" ht="17.25" x14ac:dyDescent="0.15">
      <c r="A16" s="31"/>
      <c r="B16" s="96" t="s">
        <v>12</v>
      </c>
      <c r="C16" s="97"/>
      <c r="D16" s="36" t="e">
        <f t="array" ref="D16">SUM(IF(评估报告!#REF!="I",IF(评估报告!#REF!="不符合",1),0))</f>
        <v>#REF!</v>
      </c>
      <c r="E16" s="36" t="e">
        <f t="array" ref="E16">SUM(IF(评估报告!#REF!="II",IF(评估报告!#REF!="不符合",1),0))</f>
        <v>#REF!</v>
      </c>
      <c r="F16" s="36" t="e">
        <f t="array" ref="F16">SUM(IF(评估报告!#REF!="III",IF(评估报告!#REF!="不符合",1),0))</f>
        <v>#REF!</v>
      </c>
      <c r="G16" s="37" t="e">
        <f t="array" ref="G16">SUM(IF(评估报告!#REF!="IV",IF(评估报告!#REF!="不符合",1),0))</f>
        <v>#REF!</v>
      </c>
      <c r="H16" s="33"/>
      <c r="I16" s="16"/>
    </row>
    <row r="17" spans="1:9" s="13" customFormat="1" ht="17.25" x14ac:dyDescent="0.15">
      <c r="A17" s="31"/>
      <c r="B17" s="96" t="s">
        <v>13</v>
      </c>
      <c r="C17" s="97"/>
      <c r="D17" s="36" t="e">
        <f t="array" ref="D17">SUM(IF(评估报告!#REF!="I",IF(评估报告!#REF!="不符合",1),0))</f>
        <v>#REF!</v>
      </c>
      <c r="E17" s="36" t="e">
        <f t="array" ref="E17">SUM(IF(评估报告!#REF!="II",IF(评估报告!#REF!="不符合",1),0))</f>
        <v>#REF!</v>
      </c>
      <c r="F17" s="36" t="e">
        <f t="array" ref="F17">SUM(IF(评估报告!#REF!="III",IF(评估报告!#REF!="不符合",1),0))</f>
        <v>#REF!</v>
      </c>
      <c r="G17" s="37" t="e">
        <f t="array" ref="G17">SUM(IF(评估报告!#REF!="IV",IF(评估报告!#REF!="不符合",1),0))</f>
        <v>#REF!</v>
      </c>
      <c r="H17" s="33"/>
      <c r="I17" s="16"/>
    </row>
    <row r="18" spans="1:9" s="13" customFormat="1" ht="17.25" x14ac:dyDescent="0.15">
      <c r="A18" s="31"/>
      <c r="B18" s="96" t="s">
        <v>14</v>
      </c>
      <c r="C18" s="97"/>
      <c r="D18" s="36" t="e">
        <f t="array" ref="D18">SUM(IF(评估报告!#REF!="I",IF(评估报告!#REF!="不符合",1),0))</f>
        <v>#REF!</v>
      </c>
      <c r="E18" s="36" t="e">
        <f t="array" ref="E18">SUM(IF(评估报告!#REF!="II",IF(评估报告!#REF!="不符合",1),0))</f>
        <v>#REF!</v>
      </c>
      <c r="F18" s="36" t="e">
        <f t="array" ref="F18">SUM(IF(评估报告!#REF!="III",IF(评估报告!#REF!="不符合",1),0))</f>
        <v>#REF!</v>
      </c>
      <c r="G18" s="37" t="e">
        <f t="array" ref="G18">SUM(IF(评估报告!#REF!="IV",IF(评估报告!#REF!="不符合",1),0))</f>
        <v>#REF!</v>
      </c>
      <c r="H18" s="33"/>
      <c r="I18" s="16"/>
    </row>
    <row r="19" spans="1:9" ht="17.25" x14ac:dyDescent="0.15">
      <c r="A19" s="21"/>
      <c r="B19" s="96" t="s">
        <v>15</v>
      </c>
      <c r="C19" s="97"/>
      <c r="D19" s="36" t="e">
        <f t="array" ref="D19">SUM(IF(评估报告!#REF!="I",IF(评估报告!#REF!="不符合",1),0))</f>
        <v>#REF!</v>
      </c>
      <c r="E19" s="36" t="e">
        <f t="array" ref="E19">SUM(IF(评估报告!#REF!="II",IF(评估报告!#REF!="不符合",1),0))</f>
        <v>#REF!</v>
      </c>
      <c r="F19" s="36" t="e">
        <f t="array" ref="F19">SUM(IF(评估报告!#REF!="III",IF(评估报告!#REF!="不符合",1),0))</f>
        <v>#REF!</v>
      </c>
      <c r="G19" s="37" t="e">
        <f t="array" ref="G19">SUM(IF(评估报告!#REF!="IV",IF(评估报告!#REF!="不符合",1),0))</f>
        <v>#REF!</v>
      </c>
      <c r="H19" s="23"/>
      <c r="I19" s="15"/>
    </row>
    <row r="20" spans="1:9" ht="17.25" x14ac:dyDescent="0.15">
      <c r="A20" s="21"/>
      <c r="B20" s="96" t="s">
        <v>16</v>
      </c>
      <c r="C20" s="97"/>
      <c r="D20" s="36" t="e">
        <f t="array" ref="D20">SUM(IF(评估报告!#REF!="I",IF(评估报告!#REF!="不符合",1),0))</f>
        <v>#REF!</v>
      </c>
      <c r="E20" s="36" t="e">
        <f t="array" ref="E20">SUM(IF(评估报告!#REF!="II",IF(评估报告!#REF!="不符合",1),0))</f>
        <v>#REF!</v>
      </c>
      <c r="F20" s="36" t="e">
        <f t="array" ref="F20">SUM(IF(评估报告!#REF!="III",IF(评估报告!#REF!="不符合",1),0))</f>
        <v>#REF!</v>
      </c>
      <c r="G20" s="37" t="e">
        <f t="array" ref="G20">SUM(IF(评估报告!#REF!="IV",IF(评估报告!#REF!="不符合",1),0))</f>
        <v>#REF!</v>
      </c>
      <c r="H20" s="23"/>
      <c r="I20" s="15"/>
    </row>
    <row r="21" spans="1:9" ht="17.25" x14ac:dyDescent="0.15">
      <c r="A21" s="21"/>
      <c r="B21" s="98" t="s">
        <v>24</v>
      </c>
      <c r="C21" s="98"/>
      <c r="D21" s="36" t="e">
        <f t="array" ref="D21">SUM(IF(评估报告!#REF!="I",IF(评估报告!#REF!="不符合",1),0))</f>
        <v>#REF!</v>
      </c>
      <c r="E21" s="36" t="e">
        <f t="array" ref="E21">SUM(IF(评估报告!#REF!="II",IF(评估报告!#REF!="不符合",1),0))</f>
        <v>#REF!</v>
      </c>
      <c r="F21" s="36" t="e">
        <f t="array" ref="F21">SUM(IF(评估报告!#REF!="III",IF(评估报告!#REF!="不符合",1),0))</f>
        <v>#REF!</v>
      </c>
      <c r="G21" s="37" t="e">
        <f t="array" ref="G21">SUM(IF(评估报告!#REF!="IV",IF(评估报告!#REF!="不符合",1),0))</f>
        <v>#REF!</v>
      </c>
      <c r="H21" s="23"/>
      <c r="I21" s="15"/>
    </row>
    <row r="22" spans="1:9" ht="17.25" x14ac:dyDescent="0.15">
      <c r="A22" s="21"/>
      <c r="B22" s="98" t="s">
        <v>55</v>
      </c>
      <c r="C22" s="98"/>
      <c r="D22" s="38" t="e">
        <f t="array" ref="D22">SUM(IF(评估报告!#REF!="I",IF(评估报告!#REF!="不符合",1),0))</f>
        <v>#REF!</v>
      </c>
      <c r="E22" s="36" t="e">
        <f t="array" ref="E22">SUM(IF(评估报告!#REF!="II",IF(评估报告!#REF!="不符合",1),0))</f>
        <v>#REF!</v>
      </c>
      <c r="F22" s="36" t="e">
        <f t="array" ref="F22">SUM(IF(评估报告!#REF!="III",IF(评估报告!#REF!="不符合",1),0))</f>
        <v>#REF!</v>
      </c>
      <c r="G22" s="37" t="e">
        <f t="array" ref="G22">SUM(IF(评估报告!#REF!="IV",IF(评估报告!#REF!="不符合",1),0))</f>
        <v>#REF!</v>
      </c>
      <c r="H22" s="23"/>
      <c r="I22" s="15"/>
    </row>
    <row r="23" spans="1:9" ht="16.5" x14ac:dyDescent="0.15">
      <c r="A23" s="21"/>
      <c r="B23" s="103" t="s">
        <v>25</v>
      </c>
      <c r="C23" s="104"/>
      <c r="D23" s="36" t="e">
        <f>SUM(D14:D22)</f>
        <v>#REF!</v>
      </c>
      <c r="E23" s="36" t="e">
        <f>SUM(E14:E22)</f>
        <v>#REF!</v>
      </c>
      <c r="F23" s="36" t="e">
        <f>SUM(F14:F22)</f>
        <v>#REF!</v>
      </c>
      <c r="G23" s="36" t="e">
        <f>SUM(G14:G22)</f>
        <v>#REF!</v>
      </c>
      <c r="H23" s="23"/>
      <c r="I23" s="15"/>
    </row>
    <row r="24" spans="1:9" x14ac:dyDescent="0.15">
      <c r="A24" s="28"/>
      <c r="B24" s="25"/>
      <c r="C24" s="25"/>
      <c r="D24" s="25"/>
      <c r="E24" s="25"/>
      <c r="F24" s="25"/>
      <c r="G24" s="25"/>
      <c r="H24" s="23"/>
      <c r="I24" s="15"/>
    </row>
    <row r="25" spans="1:9" x14ac:dyDescent="0.15">
      <c r="A25" s="28"/>
      <c r="B25" s="25"/>
      <c r="C25" s="25"/>
      <c r="D25" s="25"/>
      <c r="E25" s="25"/>
      <c r="F25" s="25"/>
      <c r="G25" s="25"/>
      <c r="H25" s="23"/>
      <c r="I25" s="15"/>
    </row>
    <row r="26" spans="1:9" x14ac:dyDescent="0.15">
      <c r="A26" s="28"/>
      <c r="B26" s="25"/>
      <c r="C26" s="25"/>
      <c r="D26" s="25"/>
      <c r="E26" s="25"/>
      <c r="F26" s="25"/>
      <c r="G26" s="25"/>
      <c r="H26" s="23"/>
      <c r="I26" s="15"/>
    </row>
    <row r="27" spans="1:9" x14ac:dyDescent="0.15">
      <c r="A27" s="28"/>
      <c r="B27" s="25"/>
      <c r="C27" s="25"/>
      <c r="D27" s="25"/>
      <c r="E27" s="25"/>
      <c r="F27" s="25"/>
      <c r="G27" s="25"/>
      <c r="H27" s="23"/>
      <c r="I27" s="15"/>
    </row>
    <row r="28" spans="1:9" x14ac:dyDescent="0.15">
      <c r="A28" s="28"/>
      <c r="B28" s="25"/>
      <c r="C28" s="25"/>
      <c r="D28" s="25"/>
      <c r="E28" s="25"/>
      <c r="F28" s="25"/>
      <c r="G28" s="25"/>
      <c r="H28" s="23"/>
      <c r="I28" s="15"/>
    </row>
    <row r="29" spans="1:9" x14ac:dyDescent="0.15">
      <c r="A29" s="28"/>
      <c r="B29" s="25"/>
      <c r="C29" s="25"/>
      <c r="D29" s="25"/>
      <c r="E29" s="25"/>
      <c r="F29" s="25"/>
      <c r="G29" s="25"/>
      <c r="H29" s="23"/>
      <c r="I29" s="15"/>
    </row>
    <row r="30" spans="1:9" x14ac:dyDescent="0.15">
      <c r="A30" s="28"/>
      <c r="B30" s="25"/>
      <c r="C30" s="25"/>
      <c r="D30" s="25"/>
      <c r="E30" s="25"/>
      <c r="F30" s="25"/>
      <c r="G30" s="25"/>
      <c r="H30" s="23"/>
      <c r="I30" s="15"/>
    </row>
    <row r="31" spans="1:9" x14ac:dyDescent="0.15">
      <c r="A31" s="28"/>
      <c r="B31" s="25"/>
      <c r="C31" s="25"/>
      <c r="D31" s="25"/>
      <c r="E31" s="25"/>
      <c r="F31" s="25"/>
      <c r="G31" s="25"/>
      <c r="H31" s="23"/>
      <c r="I31" s="15"/>
    </row>
    <row r="32" spans="1:9" x14ac:dyDescent="0.15">
      <c r="A32" s="28"/>
      <c r="B32" s="25"/>
      <c r="C32" s="25"/>
      <c r="D32" s="25"/>
      <c r="E32" s="25"/>
      <c r="F32" s="25"/>
      <c r="G32" s="25"/>
      <c r="H32" s="23"/>
      <c r="I32" s="15"/>
    </row>
    <row r="33" spans="1:9" x14ac:dyDescent="0.15">
      <c r="A33" s="28"/>
      <c r="B33" s="25"/>
      <c r="C33" s="25"/>
      <c r="D33" s="25"/>
      <c r="E33" s="25"/>
      <c r="F33" s="25"/>
      <c r="G33" s="25"/>
      <c r="H33" s="23"/>
      <c r="I33" s="15"/>
    </row>
    <row r="34" spans="1:9" x14ac:dyDescent="0.15">
      <c r="A34" s="28"/>
      <c r="B34" s="25"/>
      <c r="C34" s="25"/>
      <c r="D34" s="25"/>
      <c r="E34" s="25"/>
      <c r="F34" s="25"/>
      <c r="G34" s="25"/>
      <c r="H34" s="23"/>
      <c r="I34" s="15"/>
    </row>
    <row r="35" spans="1:9" x14ac:dyDescent="0.15">
      <c r="A35" s="28"/>
      <c r="B35" s="25"/>
      <c r="C35" s="25"/>
      <c r="D35" s="25"/>
      <c r="E35" s="25"/>
      <c r="F35" s="25"/>
      <c r="G35" s="25"/>
      <c r="H35" s="23"/>
      <c r="I35" s="15"/>
    </row>
    <row r="36" spans="1:9" x14ac:dyDescent="0.15">
      <c r="A36" s="28"/>
      <c r="B36" s="25"/>
      <c r="C36" s="25"/>
      <c r="D36" s="25"/>
      <c r="E36" s="25"/>
      <c r="F36" s="25"/>
      <c r="G36" s="25"/>
      <c r="H36" s="23"/>
      <c r="I36" s="15"/>
    </row>
    <row r="37" spans="1:9" x14ac:dyDescent="0.15">
      <c r="A37" s="28"/>
      <c r="B37" s="25"/>
      <c r="C37" s="25"/>
      <c r="D37" s="25"/>
      <c r="E37" s="25"/>
      <c r="F37" s="25"/>
      <c r="G37" s="25"/>
      <c r="H37" s="23"/>
      <c r="I37" s="15"/>
    </row>
    <row r="38" spans="1:9" x14ac:dyDescent="0.15">
      <c r="A38" s="28"/>
      <c r="B38" s="25"/>
      <c r="C38" s="25"/>
      <c r="D38" s="25"/>
      <c r="E38" s="25"/>
      <c r="F38" s="25"/>
      <c r="G38" s="25"/>
      <c r="H38" s="23"/>
      <c r="I38" s="15"/>
    </row>
    <row r="39" spans="1:9" x14ac:dyDescent="0.15">
      <c r="A39" s="28"/>
      <c r="B39" s="25"/>
      <c r="C39" s="25"/>
      <c r="D39" s="25"/>
      <c r="E39" s="25"/>
      <c r="F39" s="25"/>
      <c r="G39" s="25"/>
      <c r="H39" s="23"/>
      <c r="I39" s="15"/>
    </row>
    <row r="40" spans="1:9" x14ac:dyDescent="0.15">
      <c r="A40" s="28"/>
      <c r="B40" s="25"/>
      <c r="C40" s="25"/>
      <c r="D40" s="25"/>
      <c r="E40" s="25"/>
      <c r="F40" s="25"/>
      <c r="G40" s="25"/>
      <c r="H40" s="23"/>
      <c r="I40" s="15"/>
    </row>
    <row r="41" spans="1:9" x14ac:dyDescent="0.15">
      <c r="A41" s="28"/>
      <c r="B41" s="25"/>
      <c r="C41" s="25"/>
      <c r="D41" s="25"/>
      <c r="E41" s="25"/>
      <c r="F41" s="25"/>
      <c r="G41" s="25"/>
      <c r="H41" s="23"/>
      <c r="I41" s="15"/>
    </row>
    <row r="42" spans="1:9" ht="21.75" customHeight="1" x14ac:dyDescent="0.15">
      <c r="A42" s="90" t="s">
        <v>49</v>
      </c>
      <c r="B42" s="91"/>
      <c r="C42" s="29"/>
      <c r="D42" s="29"/>
      <c r="E42" s="29"/>
      <c r="F42" s="29"/>
      <c r="G42" s="29"/>
      <c r="H42" s="23"/>
      <c r="I42" s="15"/>
    </row>
    <row r="43" spans="1:9" x14ac:dyDescent="0.15">
      <c r="A43" s="92"/>
      <c r="B43" s="93"/>
      <c r="C43" s="93"/>
      <c r="D43" s="93"/>
      <c r="E43" s="93"/>
      <c r="F43" s="93"/>
      <c r="G43" s="22"/>
      <c r="H43" s="23"/>
      <c r="I43" s="15"/>
    </row>
    <row r="44" spans="1:9" ht="21.75" customHeight="1" x14ac:dyDescent="0.15">
      <c r="A44" s="39" t="s">
        <v>52</v>
      </c>
      <c r="B44" s="40"/>
      <c r="C44" s="40"/>
      <c r="D44" s="40"/>
      <c r="E44" s="40"/>
      <c r="F44" s="40"/>
      <c r="G44" s="40"/>
      <c r="H44" s="41"/>
      <c r="I44" s="15"/>
    </row>
    <row r="45" spans="1:9" x14ac:dyDescent="0.15">
      <c r="A45" s="42"/>
      <c r="B45" s="43"/>
      <c r="C45" s="43"/>
      <c r="D45" s="43"/>
      <c r="E45" s="43"/>
      <c r="F45" s="43"/>
      <c r="G45" s="43"/>
      <c r="H45" s="44"/>
      <c r="I45" s="15"/>
    </row>
    <row r="46" spans="1:9" ht="17.25" x14ac:dyDescent="0.15">
      <c r="A46" s="21" t="s">
        <v>38</v>
      </c>
      <c r="B46" s="22"/>
      <c r="C46" s="22"/>
      <c r="D46" s="22"/>
      <c r="E46" s="22"/>
      <c r="F46" s="22"/>
      <c r="G46" s="22"/>
      <c r="H46" s="45"/>
      <c r="I46" s="15"/>
    </row>
    <row r="47" spans="1:9" x14ac:dyDescent="0.15">
      <c r="A47" s="21"/>
      <c r="B47" s="22" t="s">
        <v>53</v>
      </c>
      <c r="C47" s="22"/>
      <c r="D47" s="22"/>
      <c r="E47" s="22"/>
      <c r="F47" s="22"/>
      <c r="G47" s="22"/>
      <c r="H47" s="45"/>
      <c r="I47" s="15"/>
    </row>
    <row r="48" spans="1:9" x14ac:dyDescent="0.15">
      <c r="A48" s="21"/>
      <c r="B48" s="22"/>
      <c r="C48" s="22"/>
      <c r="D48" s="22"/>
      <c r="E48" s="22"/>
      <c r="F48" s="22"/>
      <c r="G48" s="22"/>
      <c r="H48" s="45"/>
      <c r="I48" s="15"/>
    </row>
    <row r="49" spans="1:9" ht="24.75" customHeight="1" x14ac:dyDescent="0.15">
      <c r="A49" s="39" t="s">
        <v>50</v>
      </c>
      <c r="B49" s="46"/>
      <c r="C49" s="46"/>
      <c r="D49" s="46"/>
      <c r="E49" s="46"/>
      <c r="F49" s="46"/>
      <c r="G49" s="46"/>
      <c r="H49" s="47"/>
      <c r="I49" s="15"/>
    </row>
    <row r="50" spans="1:9" x14ac:dyDescent="0.15">
      <c r="A50" s="42"/>
      <c r="B50" s="48"/>
      <c r="C50" s="48"/>
      <c r="D50" s="48"/>
      <c r="E50" s="48"/>
      <c r="F50" s="48"/>
      <c r="G50" s="48"/>
      <c r="H50" s="49"/>
      <c r="I50" s="15"/>
    </row>
    <row r="51" spans="1:9" ht="18" x14ac:dyDescent="0.15">
      <c r="A51" s="50" t="s">
        <v>0</v>
      </c>
      <c r="B51" s="105" t="s">
        <v>1</v>
      </c>
      <c r="C51" s="105"/>
      <c r="D51" s="105"/>
      <c r="E51" s="105"/>
      <c r="F51" s="105"/>
      <c r="G51" s="105"/>
      <c r="H51" s="106"/>
      <c r="I51" s="15"/>
    </row>
    <row r="52" spans="1:9" ht="17.25" x14ac:dyDescent="0.15">
      <c r="A52" s="51" t="s">
        <v>2</v>
      </c>
      <c r="B52" s="99" t="s">
        <v>3</v>
      </c>
      <c r="C52" s="99"/>
      <c r="D52" s="99"/>
      <c r="E52" s="99"/>
      <c r="F52" s="99"/>
      <c r="G52" s="99"/>
      <c r="H52" s="100"/>
      <c r="I52" s="15"/>
    </row>
    <row r="53" spans="1:9" ht="17.25" x14ac:dyDescent="0.15">
      <c r="A53" s="51" t="s">
        <v>4</v>
      </c>
      <c r="B53" s="99" t="s">
        <v>5</v>
      </c>
      <c r="C53" s="99"/>
      <c r="D53" s="99"/>
      <c r="E53" s="99"/>
      <c r="F53" s="99"/>
      <c r="G53" s="99"/>
      <c r="H53" s="100"/>
      <c r="I53" s="15"/>
    </row>
    <row r="54" spans="1:9" ht="17.25" x14ac:dyDescent="0.15">
      <c r="A54" s="51" t="s">
        <v>6</v>
      </c>
      <c r="B54" s="99" t="s">
        <v>7</v>
      </c>
      <c r="C54" s="99"/>
      <c r="D54" s="99"/>
      <c r="E54" s="99"/>
      <c r="F54" s="99"/>
      <c r="G54" s="99"/>
      <c r="H54" s="100"/>
      <c r="I54" s="15"/>
    </row>
    <row r="55" spans="1:9" ht="17.25" x14ac:dyDescent="0.15">
      <c r="A55" s="51" t="s">
        <v>8</v>
      </c>
      <c r="B55" s="99" t="s">
        <v>9</v>
      </c>
      <c r="C55" s="99"/>
      <c r="D55" s="99"/>
      <c r="E55" s="99"/>
      <c r="F55" s="99"/>
      <c r="G55" s="99"/>
      <c r="H55" s="100"/>
      <c r="I55" s="15"/>
    </row>
    <row r="56" spans="1:9" x14ac:dyDescent="0.15">
      <c r="A56" s="28"/>
      <c r="B56" s="25"/>
      <c r="C56" s="25"/>
      <c r="D56" s="25"/>
      <c r="E56" s="25"/>
      <c r="F56" s="25"/>
      <c r="G56" s="25"/>
      <c r="H56" s="23"/>
      <c r="I56" s="15"/>
    </row>
    <row r="57" spans="1:9" ht="24.75" customHeight="1" x14ac:dyDescent="0.15">
      <c r="A57" s="39" t="s">
        <v>51</v>
      </c>
      <c r="B57" s="46"/>
      <c r="C57" s="46"/>
      <c r="D57" s="46"/>
      <c r="E57" s="46"/>
      <c r="F57" s="46"/>
      <c r="G57" s="46"/>
      <c r="H57" s="47"/>
      <c r="I57" s="15"/>
    </row>
    <row r="58" spans="1:9" x14ac:dyDescent="0.15">
      <c r="A58" s="92"/>
      <c r="B58" s="93"/>
      <c r="C58" s="93"/>
      <c r="D58" s="93"/>
      <c r="E58" s="93"/>
      <c r="F58" s="93"/>
      <c r="G58" s="22"/>
      <c r="H58" s="23"/>
      <c r="I58" s="15"/>
    </row>
    <row r="59" spans="1:9" ht="17.25" x14ac:dyDescent="0.15">
      <c r="A59" s="30"/>
      <c r="B59" s="94" t="s">
        <v>19</v>
      </c>
      <c r="C59" s="95"/>
      <c r="D59" s="34" t="s">
        <v>18</v>
      </c>
      <c r="E59" s="34" t="s">
        <v>21</v>
      </c>
      <c r="F59" s="34" t="s">
        <v>22</v>
      </c>
      <c r="G59" s="35" t="s">
        <v>57</v>
      </c>
      <c r="H59" s="23"/>
      <c r="I59" s="15"/>
    </row>
    <row r="60" spans="1:9" ht="17.25" x14ac:dyDescent="0.15">
      <c r="A60" s="21"/>
      <c r="B60" s="96" t="s">
        <v>10</v>
      </c>
      <c r="C60" s="97"/>
      <c r="D60" s="36" t="e">
        <f>COUNTIF(评估报告!#REF!,"I")</f>
        <v>#REF!</v>
      </c>
      <c r="E60" s="36" t="e">
        <f>COUNTIF(评估报告!#REF!,"II")</f>
        <v>#REF!</v>
      </c>
      <c r="F60" s="36" t="e">
        <f>COUNTIF(评估报告!#REF!,"III")</f>
        <v>#REF!</v>
      </c>
      <c r="G60" s="37" t="e">
        <f>COUNTIF(评估报告!#REF!,"IV")</f>
        <v>#REF!</v>
      </c>
      <c r="H60" s="23"/>
      <c r="I60" s="15"/>
    </row>
    <row r="61" spans="1:9" ht="17.25" x14ac:dyDescent="0.15">
      <c r="A61" s="21"/>
      <c r="B61" s="96" t="s">
        <v>11</v>
      </c>
      <c r="C61" s="97"/>
      <c r="D61" s="36" t="e">
        <f>COUNTIF(评估报告!#REF!,"I")</f>
        <v>#REF!</v>
      </c>
      <c r="E61" s="36" t="e">
        <f>COUNTIF(评估报告!#REF!,"II")</f>
        <v>#REF!</v>
      </c>
      <c r="F61" s="36" t="e">
        <f>COUNTIF(评估报告!#REF!,"III")</f>
        <v>#REF!</v>
      </c>
      <c r="G61" s="37" t="e">
        <f>COUNTIF(评估报告!#REF!,"IV")</f>
        <v>#REF!</v>
      </c>
      <c r="H61" s="23"/>
      <c r="I61" s="15"/>
    </row>
    <row r="62" spans="1:9" ht="17.25" x14ac:dyDescent="0.15">
      <c r="A62" s="21"/>
      <c r="B62" s="96" t="s">
        <v>12</v>
      </c>
      <c r="C62" s="97"/>
      <c r="D62" s="36" t="e">
        <f>COUNTIF(评估报告!#REF!,"I")</f>
        <v>#REF!</v>
      </c>
      <c r="E62" s="36" t="e">
        <f>COUNTIF(评估报告!#REF!,"II")</f>
        <v>#REF!</v>
      </c>
      <c r="F62" s="36" t="e">
        <f>COUNTIF(评估报告!#REF!,"III")</f>
        <v>#REF!</v>
      </c>
      <c r="G62" s="37" t="e">
        <f>COUNTIF(评估报告!#REF!,"IV")</f>
        <v>#REF!</v>
      </c>
      <c r="H62" s="23"/>
      <c r="I62" s="15"/>
    </row>
    <row r="63" spans="1:9" ht="17.25" x14ac:dyDescent="0.15">
      <c r="A63" s="21"/>
      <c r="B63" s="96" t="s">
        <v>13</v>
      </c>
      <c r="C63" s="97"/>
      <c r="D63" s="36" t="e">
        <f>COUNTIF(评估报告!#REF!,"I")</f>
        <v>#REF!</v>
      </c>
      <c r="E63" s="36" t="e">
        <f>COUNTIF(评估报告!#REF!,"II")</f>
        <v>#REF!</v>
      </c>
      <c r="F63" s="36" t="e">
        <f>COUNTIF(评估报告!#REF!,"III")</f>
        <v>#REF!</v>
      </c>
      <c r="G63" s="37" t="e">
        <f>COUNTIF(评估报告!#REF!,"IV")</f>
        <v>#REF!</v>
      </c>
      <c r="H63" s="23"/>
      <c r="I63" s="15"/>
    </row>
    <row r="64" spans="1:9" ht="17.25" x14ac:dyDescent="0.15">
      <c r="A64" s="21"/>
      <c r="B64" s="96" t="s">
        <v>14</v>
      </c>
      <c r="C64" s="97"/>
      <c r="D64" s="36" t="e">
        <f>COUNTIF(评估报告!#REF!,"I")</f>
        <v>#REF!</v>
      </c>
      <c r="E64" s="36" t="e">
        <f>COUNTIF(评估报告!#REF!,"II")</f>
        <v>#REF!</v>
      </c>
      <c r="F64" s="36" t="e">
        <f>COUNTIF(评估报告!#REF!,"III")</f>
        <v>#REF!</v>
      </c>
      <c r="G64" s="37" t="e">
        <f>COUNTIF(评估报告!#REF!,"IV")</f>
        <v>#REF!</v>
      </c>
      <c r="H64" s="23"/>
      <c r="I64" s="15"/>
    </row>
    <row r="65" spans="1:9" ht="17.25" x14ac:dyDescent="0.15">
      <c r="A65" s="21"/>
      <c r="B65" s="96" t="s">
        <v>15</v>
      </c>
      <c r="C65" s="97"/>
      <c r="D65" s="36" t="e">
        <f>COUNTIF(评估报告!#REF!,"I")</f>
        <v>#REF!</v>
      </c>
      <c r="E65" s="36" t="e">
        <f>COUNTIF(评估报告!#REF!,"II")</f>
        <v>#REF!</v>
      </c>
      <c r="F65" s="36" t="e">
        <f>COUNTIF(评估报告!#REF!,"III")</f>
        <v>#REF!</v>
      </c>
      <c r="G65" s="37" t="e">
        <f>COUNTIF(评估报告!#REF!,"IV")</f>
        <v>#REF!</v>
      </c>
      <c r="H65" s="23"/>
      <c r="I65" s="15"/>
    </row>
    <row r="66" spans="1:9" ht="17.25" x14ac:dyDescent="0.15">
      <c r="A66" s="21"/>
      <c r="B66" s="96" t="s">
        <v>16</v>
      </c>
      <c r="C66" s="97"/>
      <c r="D66" s="36" t="e">
        <f>COUNTIF(评估报告!#REF!,"I")</f>
        <v>#REF!</v>
      </c>
      <c r="E66" s="36" t="e">
        <f>COUNTIF(评估报告!#REF!,"II")</f>
        <v>#REF!</v>
      </c>
      <c r="F66" s="36" t="e">
        <f>COUNTIF(评估报告!#REF!,"III")</f>
        <v>#REF!</v>
      </c>
      <c r="G66" s="37" t="e">
        <f>COUNTIF(评估报告!#REF!,"IV")</f>
        <v>#REF!</v>
      </c>
      <c r="H66" s="23"/>
      <c r="I66" s="15"/>
    </row>
    <row r="67" spans="1:9" ht="17.25" x14ac:dyDescent="0.15">
      <c r="A67" s="21"/>
      <c r="B67" s="98" t="s">
        <v>24</v>
      </c>
      <c r="C67" s="98"/>
      <c r="D67" s="36" t="e">
        <f>COUNTIF(评估报告!#REF!,"I")</f>
        <v>#REF!</v>
      </c>
      <c r="E67" s="36" t="e">
        <f>COUNTIF(评估报告!#REF!,"II")</f>
        <v>#REF!</v>
      </c>
      <c r="F67" s="36" t="e">
        <f>COUNTIF(评估报告!#REF!,"III")</f>
        <v>#REF!</v>
      </c>
      <c r="G67" s="37" t="e">
        <f>COUNTIF(评估报告!#REF!,"IV")</f>
        <v>#REF!</v>
      </c>
      <c r="H67" s="23"/>
      <c r="I67" s="15"/>
    </row>
    <row r="68" spans="1:9" ht="17.25" x14ac:dyDescent="0.15">
      <c r="A68" s="21"/>
      <c r="B68" s="98" t="s">
        <v>36</v>
      </c>
      <c r="C68" s="98"/>
      <c r="D68" s="36" t="e">
        <f>COUNTIF(评估报告!#REF!,"I")</f>
        <v>#REF!</v>
      </c>
      <c r="E68" s="36" t="e">
        <f>COUNTIF(评估报告!#REF!,"II")</f>
        <v>#REF!</v>
      </c>
      <c r="F68" s="36" t="e">
        <f>COUNTIF(评估报告!#REF!,"III")</f>
        <v>#REF!</v>
      </c>
      <c r="G68" s="37" t="e">
        <f>COUNTIF(评估报告!#REF!,"IV")</f>
        <v>#REF!</v>
      </c>
      <c r="H68" s="23"/>
      <c r="I68" s="15"/>
    </row>
    <row r="69" spans="1:9" ht="17.25" thickBot="1" x14ac:dyDescent="0.2">
      <c r="A69" s="52"/>
      <c r="B69" s="88" t="s">
        <v>25</v>
      </c>
      <c r="C69" s="89"/>
      <c r="D69" s="53" t="e">
        <f>SUM(D60:D68)</f>
        <v>#REF!</v>
      </c>
      <c r="E69" s="53" t="e">
        <f>SUM(E60:E68)</f>
        <v>#REF!</v>
      </c>
      <c r="F69" s="53" t="e">
        <f>SUM(F60:F68)</f>
        <v>#REF!</v>
      </c>
      <c r="G69" s="53" t="e">
        <f>SUM(G60:G68)</f>
        <v>#REF!</v>
      </c>
      <c r="H69" s="54"/>
      <c r="I69" s="15"/>
    </row>
    <row r="70" spans="1:9" ht="15" thickTop="1" x14ac:dyDescent="0.15">
      <c r="A70" s="18"/>
      <c r="B70" s="18"/>
      <c r="C70" s="18"/>
      <c r="D70" s="18"/>
      <c r="E70" s="18"/>
      <c r="F70" s="18"/>
      <c r="G70" s="18"/>
      <c r="H70" s="18"/>
    </row>
  </sheetData>
  <sheetProtection formatCells="0" formatColumns="0" formatRows="0" insertColumns="0" insertRows="0" insertHyperlinks="0" deleteColumns="0" deleteRows="0"/>
  <protectedRanges>
    <protectedRange sqref="G4:G7 C4:C7" name="区域1" securityDescriptor="O:WDG:WDD:(A;;CC;;;WD)"/>
    <protectedRange sqref="E4:E7" name="区域2" securityDescriptor="O:WDG:WDD:(A;;CC;;;WD)"/>
  </protectedRanges>
  <mergeCells count="33">
    <mergeCell ref="B54:H54"/>
    <mergeCell ref="B55:H55"/>
    <mergeCell ref="A58:F58"/>
    <mergeCell ref="B22:C22"/>
    <mergeCell ref="B16:C16"/>
    <mergeCell ref="A2:B2"/>
    <mergeCell ref="A9:B9"/>
    <mergeCell ref="A10:F10"/>
    <mergeCell ref="B21:C21"/>
    <mergeCell ref="B23:C23"/>
    <mergeCell ref="B17:C17"/>
    <mergeCell ref="B18:C18"/>
    <mergeCell ref="B20:C20"/>
    <mergeCell ref="B14:C14"/>
    <mergeCell ref="B15:C15"/>
    <mergeCell ref="B19:C19"/>
    <mergeCell ref="B13:C13"/>
    <mergeCell ref="B69:C69"/>
    <mergeCell ref="A42:B42"/>
    <mergeCell ref="A43:F43"/>
    <mergeCell ref="B59:C59"/>
    <mergeCell ref="B61:C61"/>
    <mergeCell ref="B62:C62"/>
    <mergeCell ref="B68:C68"/>
    <mergeCell ref="B65:C65"/>
    <mergeCell ref="B53:H53"/>
    <mergeCell ref="B63:C63"/>
    <mergeCell ref="B66:C66"/>
    <mergeCell ref="B67:C67"/>
    <mergeCell ref="B60:C60"/>
    <mergeCell ref="B64:C64"/>
    <mergeCell ref="B51:H51"/>
    <mergeCell ref="B52:H52"/>
  </mergeCells>
  <phoneticPr fontId="2" type="noConversion"/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 alignWithMargins="0"/>
  <cellWatches>
    <cellWatch r="D20"/>
  </cellWatch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E20"/>
  <sheetViews>
    <sheetView tabSelected="1" topLeftCell="A19" zoomScaleNormal="100" workbookViewId="0">
      <selection activeCell="C15" sqref="C15"/>
    </sheetView>
  </sheetViews>
  <sheetFormatPr defaultRowHeight="14.25" x14ac:dyDescent="0.15"/>
  <cols>
    <col min="1" max="1" width="9" style="74" bestFit="1"/>
    <col min="2" max="2" width="43" style="67" customWidth="1"/>
    <col min="3" max="3" width="56.75" style="66" customWidth="1"/>
    <col min="4" max="4" width="16.875" style="66" customWidth="1"/>
    <col min="5" max="5" width="35.5" style="66" customWidth="1"/>
    <col min="6" max="16384" width="9" style="74"/>
  </cols>
  <sheetData>
    <row r="1" spans="1:5" s="86" customFormat="1" ht="42" customHeight="1" x14ac:dyDescent="0.15">
      <c r="A1" s="110" t="s">
        <v>115</v>
      </c>
      <c r="B1" s="110"/>
      <c r="C1" s="110"/>
      <c r="D1" s="110"/>
      <c r="E1" s="110"/>
    </row>
    <row r="2" spans="1:5" ht="25.5" x14ac:dyDescent="0.15">
      <c r="A2" s="111" t="s">
        <v>116</v>
      </c>
      <c r="B2" s="111"/>
      <c r="C2" s="111"/>
      <c r="D2" s="111"/>
      <c r="E2" s="111"/>
    </row>
    <row r="3" spans="1:5" s="87" customFormat="1" ht="18" customHeight="1" x14ac:dyDescent="0.15">
      <c r="A3" s="115" t="s">
        <v>110</v>
      </c>
      <c r="B3" s="115" t="s">
        <v>111</v>
      </c>
      <c r="C3" s="116" t="s">
        <v>112</v>
      </c>
      <c r="D3" s="109" t="s">
        <v>113</v>
      </c>
      <c r="E3" s="117" t="s">
        <v>114</v>
      </c>
    </row>
    <row r="4" spans="1:5" s="87" customFormat="1" ht="18" customHeight="1" x14ac:dyDescent="0.15">
      <c r="A4" s="115"/>
      <c r="B4" s="115"/>
      <c r="C4" s="116"/>
      <c r="D4" s="109"/>
      <c r="E4" s="117"/>
    </row>
    <row r="5" spans="1:5" s="68" customFormat="1" ht="102.75" customHeight="1" x14ac:dyDescent="0.15">
      <c r="A5" s="118" t="s">
        <v>60</v>
      </c>
      <c r="B5" s="69" t="s">
        <v>61</v>
      </c>
      <c r="C5" s="69" t="s">
        <v>88</v>
      </c>
      <c r="D5" s="83"/>
      <c r="E5" s="69" t="s">
        <v>89</v>
      </c>
    </row>
    <row r="6" spans="1:5" s="68" customFormat="1" ht="151.5" customHeight="1" x14ac:dyDescent="0.15">
      <c r="A6" s="118"/>
      <c r="B6" s="69" t="s">
        <v>62</v>
      </c>
      <c r="C6" s="69" t="s">
        <v>86</v>
      </c>
      <c r="D6" s="84"/>
      <c r="E6" s="76" t="s">
        <v>100</v>
      </c>
    </row>
    <row r="7" spans="1:5" s="68" customFormat="1" ht="104.25" customHeight="1" x14ac:dyDescent="0.15">
      <c r="A7" s="118" t="s">
        <v>63</v>
      </c>
      <c r="B7" s="69" t="s">
        <v>64</v>
      </c>
      <c r="C7" s="75" t="s">
        <v>85</v>
      </c>
      <c r="D7" s="83"/>
      <c r="E7" s="69" t="s">
        <v>90</v>
      </c>
    </row>
    <row r="8" spans="1:5" s="68" customFormat="1" ht="91.5" customHeight="1" x14ac:dyDescent="0.15">
      <c r="A8" s="118"/>
      <c r="B8" s="69" t="s">
        <v>67</v>
      </c>
      <c r="C8" s="75" t="s">
        <v>84</v>
      </c>
      <c r="D8" s="84"/>
      <c r="E8" s="69" t="s">
        <v>91</v>
      </c>
    </row>
    <row r="9" spans="1:5" s="68" customFormat="1" ht="108" customHeight="1" x14ac:dyDescent="0.15">
      <c r="A9" s="118"/>
      <c r="B9" s="69" t="s">
        <v>68</v>
      </c>
      <c r="C9" s="75" t="s">
        <v>83</v>
      </c>
      <c r="D9" s="85"/>
      <c r="E9" s="69" t="s">
        <v>92</v>
      </c>
    </row>
    <row r="10" spans="1:5" s="68" customFormat="1" ht="177" customHeight="1" x14ac:dyDescent="0.15">
      <c r="A10" s="112" t="s">
        <v>65</v>
      </c>
      <c r="B10" s="69" t="s">
        <v>66</v>
      </c>
      <c r="C10" s="75" t="s">
        <v>82</v>
      </c>
      <c r="D10" s="69"/>
      <c r="E10" s="69" t="s">
        <v>93</v>
      </c>
    </row>
    <row r="11" spans="1:5" s="68" customFormat="1" ht="168" customHeight="1" x14ac:dyDescent="0.15">
      <c r="A11" s="114"/>
      <c r="B11" s="78" t="s">
        <v>72</v>
      </c>
      <c r="C11" s="69" t="s">
        <v>87</v>
      </c>
      <c r="D11" s="82"/>
      <c r="E11" s="76" t="s">
        <v>94</v>
      </c>
    </row>
    <row r="12" spans="1:5" s="68" customFormat="1" ht="262.5" customHeight="1" x14ac:dyDescent="0.15">
      <c r="A12" s="112" t="s">
        <v>73</v>
      </c>
      <c r="B12" s="78" t="s">
        <v>74</v>
      </c>
      <c r="C12" s="76" t="s">
        <v>95</v>
      </c>
      <c r="D12" s="84"/>
      <c r="E12" s="76" t="s">
        <v>96</v>
      </c>
    </row>
    <row r="13" spans="1:5" s="68" customFormat="1" ht="85.5" customHeight="1" x14ac:dyDescent="0.15">
      <c r="A13" s="113"/>
      <c r="B13" s="79" t="s">
        <v>75</v>
      </c>
      <c r="C13" s="75" t="s">
        <v>80</v>
      </c>
      <c r="D13" s="85"/>
      <c r="E13" s="76" t="s">
        <v>97</v>
      </c>
    </row>
    <row r="14" spans="1:5" s="68" customFormat="1" ht="93.75" customHeight="1" x14ac:dyDescent="0.15">
      <c r="A14" s="114"/>
      <c r="B14" s="69" t="s">
        <v>76</v>
      </c>
      <c r="C14" s="85" t="s">
        <v>109</v>
      </c>
      <c r="D14" s="84"/>
      <c r="E14" s="76" t="s">
        <v>98</v>
      </c>
    </row>
    <row r="15" spans="1:5" s="68" customFormat="1" ht="118.5" customHeight="1" x14ac:dyDescent="0.15">
      <c r="A15" s="119" t="s">
        <v>105</v>
      </c>
      <c r="B15" s="80" t="s">
        <v>102</v>
      </c>
      <c r="C15" s="80" t="s">
        <v>103</v>
      </c>
      <c r="D15" s="85"/>
      <c r="E15" s="80" t="s">
        <v>104</v>
      </c>
    </row>
    <row r="16" spans="1:5" s="68" customFormat="1" ht="118.5" customHeight="1" x14ac:dyDescent="0.15">
      <c r="A16" s="114"/>
      <c r="B16" s="81" t="s">
        <v>106</v>
      </c>
      <c r="C16" s="81" t="s">
        <v>107</v>
      </c>
      <c r="D16" s="84"/>
      <c r="E16" s="81" t="s">
        <v>108</v>
      </c>
    </row>
    <row r="17" spans="1:5" s="68" customFormat="1" ht="326.25" customHeight="1" x14ac:dyDescent="0.15">
      <c r="A17" s="112" t="s">
        <v>69</v>
      </c>
      <c r="B17" s="79" t="s">
        <v>77</v>
      </c>
      <c r="C17" s="75" t="s">
        <v>81</v>
      </c>
      <c r="D17" s="84"/>
      <c r="E17" s="69" t="s">
        <v>99</v>
      </c>
    </row>
    <row r="18" spans="1:5" s="68" customFormat="1" ht="16.5" customHeight="1" x14ac:dyDescent="0.15">
      <c r="A18" s="113"/>
      <c r="B18" s="77" t="s">
        <v>78</v>
      </c>
      <c r="C18" s="70"/>
      <c r="D18" s="70"/>
      <c r="E18" s="69" t="s">
        <v>70</v>
      </c>
    </row>
    <row r="19" spans="1:5" s="68" customFormat="1" ht="168.75" customHeight="1" x14ac:dyDescent="0.15">
      <c r="A19" s="114"/>
      <c r="B19" s="79" t="s">
        <v>79</v>
      </c>
      <c r="C19" s="69" t="s">
        <v>101</v>
      </c>
      <c r="D19" s="69"/>
      <c r="E19" s="69" t="s">
        <v>71</v>
      </c>
    </row>
    <row r="20" spans="1:5" s="68" customFormat="1" ht="16.5" customHeight="1" x14ac:dyDescent="0.15">
      <c r="A20" s="71"/>
      <c r="B20" s="72"/>
      <c r="C20" s="73"/>
      <c r="D20" s="73"/>
      <c r="E20" s="73"/>
    </row>
  </sheetData>
  <mergeCells count="13">
    <mergeCell ref="D3:D4"/>
    <mergeCell ref="A1:E1"/>
    <mergeCell ref="A2:E2"/>
    <mergeCell ref="A17:A19"/>
    <mergeCell ref="A3:A4"/>
    <mergeCell ref="C3:C4"/>
    <mergeCell ref="E3:E4"/>
    <mergeCell ref="A5:A6"/>
    <mergeCell ref="A15:A16"/>
    <mergeCell ref="B3:B4"/>
    <mergeCell ref="A7:A9"/>
    <mergeCell ref="A10:A11"/>
    <mergeCell ref="A12:A14"/>
  </mergeCells>
  <phoneticPr fontId="2" type="noConversion"/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第 &amp;P 页 &amp;R&amp;A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zoomScaleNormal="100" workbookViewId="0">
      <selection activeCell="C22" sqref="C22"/>
    </sheetView>
  </sheetViews>
  <sheetFormatPr defaultRowHeight="14.25" x14ac:dyDescent="0.15"/>
  <cols>
    <col min="1" max="1" width="6.5" style="63" customWidth="1"/>
    <col min="2" max="2" width="6.5" style="64" customWidth="1"/>
    <col min="3" max="3" width="43" style="65" customWidth="1"/>
    <col min="4" max="4" width="10.75" style="63" customWidth="1"/>
    <col min="5" max="5" width="8.625" customWidth="1"/>
    <col min="6" max="6" width="15" style="7" bestFit="1" customWidth="1"/>
    <col min="7" max="7" width="10.25" bestFit="1" customWidth="1"/>
    <col min="8" max="8" width="12.25" customWidth="1"/>
    <col min="9" max="9" width="15" style="63" bestFit="1" customWidth="1"/>
  </cols>
  <sheetData>
    <row r="1" spans="1:9" x14ac:dyDescent="0.15">
      <c r="A1" s="55"/>
      <c r="B1" s="56"/>
      <c r="C1" s="57"/>
      <c r="D1" s="55"/>
      <c r="E1" s="1"/>
      <c r="F1" s="6"/>
      <c r="G1" s="1"/>
      <c r="H1" s="1"/>
      <c r="I1" s="55"/>
    </row>
    <row r="2" spans="1:9" s="3" customFormat="1" ht="18" x14ac:dyDescent="0.15">
      <c r="A2" s="122" t="s">
        <v>26</v>
      </c>
      <c r="B2" s="122" t="s">
        <v>58</v>
      </c>
      <c r="C2" s="131" t="s">
        <v>30</v>
      </c>
      <c r="D2" s="129" t="s">
        <v>28</v>
      </c>
      <c r="E2" s="130" t="s">
        <v>31</v>
      </c>
      <c r="F2" s="130" t="s">
        <v>32</v>
      </c>
      <c r="G2" s="130"/>
      <c r="H2" s="130"/>
      <c r="I2" s="128" t="s">
        <v>59</v>
      </c>
    </row>
    <row r="3" spans="1:9" s="3" customFormat="1" ht="18" x14ac:dyDescent="0.15">
      <c r="A3" s="122"/>
      <c r="B3" s="122"/>
      <c r="C3" s="131"/>
      <c r="D3" s="129"/>
      <c r="E3" s="130"/>
      <c r="F3" s="2" t="s">
        <v>33</v>
      </c>
      <c r="G3" s="2" t="s">
        <v>35</v>
      </c>
      <c r="H3" s="2" t="s">
        <v>27</v>
      </c>
      <c r="I3" s="129"/>
    </row>
    <row r="4" spans="1:9" s="5" customFormat="1" ht="16.5" x14ac:dyDescent="0.15">
      <c r="A4" s="58" t="e">
        <f>评估报告!#REF!</f>
        <v>#REF!</v>
      </c>
      <c r="B4" s="123" t="e">
        <f>评估报告!#REF!</f>
        <v>#REF!</v>
      </c>
      <c r="C4" s="59" t="e">
        <f>评估报告!#REF!</f>
        <v>#REF!</v>
      </c>
      <c r="D4" s="58" t="s">
        <v>29</v>
      </c>
      <c r="E4" s="8" t="e">
        <f>IF(评估报告!#REF!="不符合","需要","不需要")</f>
        <v>#REF!</v>
      </c>
      <c r="F4" s="9" t="s">
        <v>34</v>
      </c>
      <c r="G4" s="8"/>
      <c r="H4" s="8"/>
      <c r="I4" s="58"/>
    </row>
    <row r="5" spans="1:9" s="5" customFormat="1" ht="16.5" x14ac:dyDescent="0.15">
      <c r="A5" s="58">
        <v>1.1000000000000001</v>
      </c>
      <c r="B5" s="124"/>
      <c r="C5" s="59" t="e">
        <f>评估报告!#REF!</f>
        <v>#REF!</v>
      </c>
      <c r="D5" s="60" t="s">
        <v>29</v>
      </c>
      <c r="E5" s="10" t="e">
        <f>IF(评估报告!#REF!="不符合","需要","不需要")</f>
        <v>#REF!</v>
      </c>
      <c r="F5" s="9" t="s">
        <v>34</v>
      </c>
      <c r="G5" s="4"/>
      <c r="H5" s="4"/>
      <c r="I5" s="60"/>
    </row>
    <row r="6" spans="1:9" s="5" customFormat="1" ht="16.5" customHeight="1" x14ac:dyDescent="0.15">
      <c r="A6" s="61">
        <v>2.1</v>
      </c>
      <c r="B6" s="125"/>
      <c r="C6" s="59" t="str">
        <f>评估报告!B5</f>
        <v>TOMCAT Manager 密码是否已设置密码（非空或非用户名与密码一样）</v>
      </c>
      <c r="D6" s="62" t="s">
        <v>4</v>
      </c>
      <c r="E6" s="8" t="e">
        <f>IF(评估报告!#REF!="不符合","需要","不需要")</f>
        <v>#REF!</v>
      </c>
      <c r="F6" s="9" t="s">
        <v>34</v>
      </c>
      <c r="G6" s="4"/>
      <c r="H6" s="4"/>
      <c r="I6" s="62"/>
    </row>
    <row r="7" spans="1:9" s="5" customFormat="1" ht="16.5" customHeight="1" x14ac:dyDescent="0.15">
      <c r="A7" s="61">
        <v>2.1</v>
      </c>
      <c r="B7" s="126"/>
      <c r="C7" s="59" t="str">
        <f>评估报告!B7</f>
        <v>是否指定TOMCAT Manager 管理IP地址</v>
      </c>
      <c r="D7" s="62" t="s">
        <v>4</v>
      </c>
      <c r="E7" s="8" t="e">
        <f>IF(评估报告!#REF!="不符合","需要","不需要")</f>
        <v>#REF!</v>
      </c>
      <c r="F7" s="9" t="s">
        <v>34</v>
      </c>
      <c r="G7" s="4"/>
      <c r="H7" s="4"/>
      <c r="I7" s="62"/>
    </row>
    <row r="8" spans="1:9" s="5" customFormat="1" ht="16.5" customHeight="1" x14ac:dyDescent="0.15">
      <c r="A8" s="61">
        <v>2.1</v>
      </c>
      <c r="B8" s="126"/>
      <c r="C8" s="59" t="str">
        <f>评估报告!B9</f>
        <v>是否tomcat中禁止浏览目录下的文件, listings值为false</v>
      </c>
      <c r="D8" s="62" t="s">
        <v>4</v>
      </c>
      <c r="E8" s="8" t="e">
        <f>IF(评估报告!#REF!="不符合","需要","不需要")</f>
        <v>#REF!</v>
      </c>
      <c r="F8" s="9" t="s">
        <v>34</v>
      </c>
      <c r="G8" s="4"/>
      <c r="H8" s="4"/>
      <c r="I8" s="62"/>
    </row>
    <row r="9" spans="1:9" s="5" customFormat="1" ht="16.5" customHeight="1" x14ac:dyDescent="0.15">
      <c r="A9" s="61">
        <v>2.1</v>
      </c>
      <c r="B9" s="126"/>
      <c r="C9" s="59" t="str">
        <f>评估报告!B10</f>
        <v>是否启用日志功能</v>
      </c>
      <c r="D9" s="62" t="s">
        <v>6</v>
      </c>
      <c r="E9" s="8" t="e">
        <f>IF(评估报告!#REF!="不符合","需要","不需要")</f>
        <v>#REF!</v>
      </c>
      <c r="F9" s="9" t="s">
        <v>34</v>
      </c>
      <c r="G9" s="4"/>
      <c r="H9" s="4"/>
      <c r="I9" s="62"/>
    </row>
    <row r="10" spans="1:9" s="5" customFormat="1" ht="16.5" customHeight="1" x14ac:dyDescent="0.15">
      <c r="A10" s="61">
        <v>2.1</v>
      </c>
      <c r="B10" s="126"/>
      <c r="C10" s="59" t="str">
        <f>评估报告!B11</f>
        <v>日志是否启用详细记录选项，pattern值为各种%</v>
      </c>
      <c r="D10" s="62" t="s">
        <v>4</v>
      </c>
      <c r="E10" s="8" t="e">
        <f>IF(评估报告!#REF!="不符合","需要","不需要")</f>
        <v>#REF!</v>
      </c>
      <c r="F10" s="9" t="s">
        <v>34</v>
      </c>
      <c r="G10" s="8"/>
      <c r="H10" s="8"/>
      <c r="I10" s="62"/>
    </row>
    <row r="11" spans="1:9" s="5" customFormat="1" ht="16.5" customHeight="1" x14ac:dyDescent="0.15">
      <c r="A11" s="61">
        <v>2.1</v>
      </c>
      <c r="B11" s="126"/>
      <c r="C11" s="59" t="str">
        <f>评估报告!B12</f>
        <v>错误信息是否自定义</v>
      </c>
      <c r="D11" s="62" t="s">
        <v>4</v>
      </c>
      <c r="E11" s="8" t="e">
        <f>IF(评估报告!#REF!="不符合","需要","不需要")</f>
        <v>#REF!</v>
      </c>
      <c r="F11" s="9" t="s">
        <v>34</v>
      </c>
      <c r="G11" s="4"/>
      <c r="H11" s="4"/>
      <c r="I11" s="62"/>
    </row>
    <row r="12" spans="1:9" s="5" customFormat="1" ht="34.5" customHeight="1" x14ac:dyDescent="0.15">
      <c r="A12" s="61">
        <v>2.1</v>
      </c>
      <c r="B12" s="126"/>
      <c r="C12" s="59" t="str">
        <f>评估报告!B13</f>
        <v>更改默认管理端口</v>
      </c>
      <c r="D12" s="62" t="s">
        <v>6</v>
      </c>
      <c r="E12" s="8" t="e">
        <f>IF(评估报告!#REF!="不符合","需要","不需要")</f>
        <v>#REF!</v>
      </c>
      <c r="F12" s="9" t="s">
        <v>34</v>
      </c>
      <c r="G12" s="4"/>
      <c r="H12" s="4"/>
      <c r="I12" s="62"/>
    </row>
    <row r="13" spans="1:9" s="5" customFormat="1" ht="16.5" customHeight="1" x14ac:dyDescent="0.15">
      <c r="A13" s="61">
        <v>2.1</v>
      </c>
      <c r="B13" s="126"/>
      <c r="C13" s="59" t="str">
        <f>评估报告!B14</f>
        <v>超时自动登出</v>
      </c>
      <c r="D13" s="62" t="s">
        <v>6</v>
      </c>
      <c r="E13" s="8" t="e">
        <f>IF(评估报告!#REF!="不符合","需要","不需要")</f>
        <v>#REF!</v>
      </c>
      <c r="F13" s="9" t="s">
        <v>34</v>
      </c>
      <c r="G13" s="4"/>
      <c r="H13" s="4"/>
      <c r="I13" s="62"/>
    </row>
    <row r="14" spans="1:9" s="5" customFormat="1" ht="16.5" customHeight="1" x14ac:dyDescent="0.15">
      <c r="A14" s="61">
        <v>2.1</v>
      </c>
      <c r="B14" s="126"/>
      <c r="C14" s="59" t="str">
        <f>评估报告!B17</f>
        <v>使用https通讯加密</v>
      </c>
      <c r="D14" s="62" t="s">
        <v>6</v>
      </c>
      <c r="E14" s="8" t="e">
        <f>IF(评估报告!#REF!="不符合","需要","不需要")</f>
        <v>#REF!</v>
      </c>
      <c r="F14" s="9" t="s">
        <v>34</v>
      </c>
      <c r="G14" s="4"/>
      <c r="H14" s="4"/>
      <c r="I14" s="62"/>
    </row>
    <row r="15" spans="1:9" s="5" customFormat="1" ht="16.5" customHeight="1" x14ac:dyDescent="0.15">
      <c r="A15" s="61">
        <v>2.1</v>
      </c>
      <c r="B15" s="127"/>
      <c r="C15" s="59" t="str">
        <f>评估报告!B18</f>
        <v>是否删除不需要的管理应用和帮助应用。</v>
      </c>
      <c r="D15" s="62" t="s">
        <v>8</v>
      </c>
      <c r="E15" s="8" t="e">
        <f>IF(评估报告!#REF!="不符合","需要","不需要")</f>
        <v>#REF!</v>
      </c>
      <c r="F15" s="9" t="s">
        <v>34</v>
      </c>
      <c r="G15" s="4"/>
      <c r="H15" s="4"/>
      <c r="I15" s="62"/>
    </row>
    <row r="16" spans="1:9" x14ac:dyDescent="0.15">
      <c r="A16" s="120" t="s">
        <v>37</v>
      </c>
      <c r="B16" s="121"/>
      <c r="C16" s="121"/>
      <c r="D16" s="121"/>
      <c r="E16" s="121"/>
      <c r="F16" s="121"/>
    </row>
    <row r="17" spans="1:6" x14ac:dyDescent="0.15">
      <c r="A17" s="121"/>
      <c r="B17" s="121"/>
      <c r="C17" s="121"/>
      <c r="D17" s="121"/>
      <c r="E17" s="121"/>
      <c r="F17" s="121"/>
    </row>
  </sheetData>
  <protectedRanges>
    <protectedRange password="E366" sqref="F1:H5 F6:F15 F16:H65536" name="区域1" securityDescriptor="O:WDG:WDD:(A;;CC;;;WD)"/>
    <protectedRange password="E366" sqref="G6:H15" name="区域1_1" securityDescriptor="O:WDG:WDD:(A;;CC;;;WD)"/>
  </protectedRanges>
  <mergeCells count="10">
    <mergeCell ref="A16:F17"/>
    <mergeCell ref="B2:B3"/>
    <mergeCell ref="B4:B5"/>
    <mergeCell ref="B6:B15"/>
    <mergeCell ref="I2:I3"/>
    <mergeCell ref="F2:H2"/>
    <mergeCell ref="A2:A3"/>
    <mergeCell ref="C2:C3"/>
    <mergeCell ref="D2:D3"/>
    <mergeCell ref="E2:E3"/>
  </mergeCells>
  <phoneticPr fontId="2" type="noConversion"/>
  <conditionalFormatting sqref="F4:F15">
    <cfRule type="cellIs" dxfId="1" priority="1" stopIfTrue="1" operator="equal">
      <formula>"未处置"</formula>
    </cfRule>
  </conditionalFormatting>
  <conditionalFormatting sqref="E4:E15">
    <cfRule type="cellIs" dxfId="0" priority="2" stopIfTrue="1" operator="equal">
      <formula>"需要"</formula>
    </cfRule>
  </conditionalFormatting>
  <dataValidations count="1">
    <dataValidation type="list" allowBlank="1" showInputMessage="1" showErrorMessage="1" sqref="F4:F15">
      <formula1>"未处置,加固,不加固"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第 &amp;P 页 &amp;R&amp;A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综合报告</vt:lpstr>
      <vt:lpstr>评估报告</vt:lpstr>
      <vt:lpstr>安全加固报告</vt:lpstr>
    </vt:vector>
  </TitlesOfParts>
  <Company>ai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nizq</dc:creator>
  <cp:lastModifiedBy>郑义豪</cp:lastModifiedBy>
  <cp:lastPrinted>2005-05-23T08:39:21Z</cp:lastPrinted>
  <dcterms:created xsi:type="dcterms:W3CDTF">2005-05-18T01:15:17Z</dcterms:created>
  <dcterms:modified xsi:type="dcterms:W3CDTF">2018-05-07T02:56:36Z</dcterms:modified>
</cp:coreProperties>
</file>